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tabRatio="599" activeTab="2"/>
  </bookViews>
  <sheets>
    <sheet name="الرقم القياسي للمحافظات 2019" sheetId="1" r:id="rId1"/>
    <sheet name="الرقم القياسي للعراق لاشهر 2019" sheetId="2" r:id="rId2"/>
    <sheet name="الرقم القياسي لشهر كانون2 2019" sheetId="3" r:id="rId3"/>
  </sheets>
  <definedNames>
    <definedName name="_xlnm.Print_Area" localSheetId="2">'الرقم القياسي لشهر كانون2 2019'!$A$1:$BD$47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<sst xmlns="http://schemas.openxmlformats.org/spreadsheetml/2006/main" count="604" uniqueCount="149">
  <si>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</si>
  <si>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</si>
  <si>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</si>
  <si>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</si>
  <si>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</si>
  <si>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</si>
  <si>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</si>
  <si>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</si>
  <si>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</si>
  <si>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</si>
  <si>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</si>
  <si>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</si>
  <si>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</si>
  <si>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</si>
  <si>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</si>
  <si>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</si>
  <si>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</si>
  <si>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</si>
  <si>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</si>
  <si>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</si>
  <si>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</si>
  <si>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</si>
  <si>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</si>
  <si>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</si>
  <si>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</si>
  <si>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</si>
  <si>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</si>
  <si>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</si>
  <si>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</si>
  <si>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</si>
  <si>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</si>
  <si>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</si>
  <si>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</si>
  <si>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</si>
  <si>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</si>
  <si>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</si>
  <si>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</si>
  <si>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</si>
  <si>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</si>
  <si>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</si>
  <si>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</si>
  <si>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</si>
  <si>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</si>
  <si>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</si>
  <si>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</si>
  <si>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</si>
  <si>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</si>
  <si>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</si>
  <si>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</si>
  <si>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</si>
  <si>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</si>
  <si>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</si>
  <si>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</si>
  <si>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</si>
  <si>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</si>
  <si>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</si>
  <si>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</si>
  <si>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</si>
  <si>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</si>
  <si>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</si>
  <si>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</si>
  <si>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</si>
  <si>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</si>
  <si>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</si>
  <si>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</si>
  <si>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</si>
  <si>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</si>
  <si>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</si>
  <si>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</si>
  <si>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</si>
  <si>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</si>
  <si>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</si>
  <si>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</si>
  <si>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</si>
  <si>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</si>
  <si>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</si>
  <si>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</si>
  <si>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</si>
  <si>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</si>
  <si>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</si>
  <si>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</si>
  <si>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</si>
  <si>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</si>
  <si>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</si>
  <si>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</si>
  <si>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</si>
  <si>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</si>
  <si>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</si>
  <si>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</si>
  <si>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</si>
  <si>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</si>
  <si>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</si>
  <si>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</si>
  <si>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</si>
  <si>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</si>
  <si>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</si>
  <si>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</si>
  <si>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</si>
  <si>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</si>
  <si>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</si>
  <si>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</si>
  <si>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</si>
  <si>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</si>
  <si>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</si>
  <si>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</si>
  <si>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</si>
  <si>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</si>
  <si>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</si>
  <si>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</si>
  <si>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</si>
  <si>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</si>
  <si>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</si>
  <si>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</si>
  <si>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</si>
  <si>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</si>
  <si>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</si>
  <si>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</si>
  <si>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</si>
  <si>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الرقم القياسي بعد الاستبعاد</t>
  </si>
  <si>
    <t xml:space="preserve">        </t>
  </si>
  <si>
    <t>052</t>
  </si>
  <si>
    <t>* لم تحتسب ارقام قياسية لمحافظة نينوى بسبب الاوضاع السائدة فيها .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</si>
  <si>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</si>
  <si>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</si>
  <si>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</si>
  <si>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</si>
  <si>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</si>
  <si>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</si>
  <si>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</si>
  <si>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</si>
  <si>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</si>
  <si>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</si>
  <si>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</si>
  <si>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</si>
  <si>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</si>
  <si>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</si>
  <si>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</si>
  <si>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</si>
  <si>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جدول (6) :الارقام القياسية لاسعار المستهلك في العراق حسب الاشهر لسنة 2019</t>
  </si>
  <si>
    <t xml:space="preserve">كانون الثاني 2019     </t>
  </si>
  <si>
    <t>كانون الثاني 2019</t>
  </si>
  <si>
    <t>شباط 2019</t>
  </si>
  <si>
    <t xml:space="preserve"> جدول (5) :الارقام القياسية لاسعار المستهلك حسب المحافظات لشهرشباط 2019</t>
  </si>
  <si>
    <t xml:space="preserve"> شباط    2018</t>
  </si>
  <si>
    <t xml:space="preserve">شباط   2019     </t>
  </si>
  <si>
    <t xml:space="preserve"> شباط      2018      </t>
  </si>
  <si>
    <t xml:space="preserve">     المقارنة     مع شهر كانون الثاني 2019   </t>
  </si>
  <si>
    <t xml:space="preserve">     المقارنة     مع شهر شباط  2018 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</si>
  <si>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 شباط 2019  حسب المناطق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</si>
</sst>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17" fontId="24" fillId="0" borderId="0" xfId="0" applyNumberFormat="1" applyFont="1" applyAlignment="1" applyProtection="1">
      <protection hidden="1"/>
    </xf>
    <xf numFmtId="17" fontId="15" fillId="0" borderId="0" xfId="0" applyNumberFormat="1" applyFo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7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7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readingOrder="2"/>
      <protection hidden="1"/>
    </xf>
    <xf numFmtId="0" fontId="12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3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19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29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0" fontId="20" fillId="4" borderId="8" xfId="0" applyFont="1" applyFill="1" applyBorder="1" applyAlignment="1" applyProtection="1">
      <alignment horizontal="center" vertical="center" wrapText="1"/>
      <protection locked="0" hidden="1"/>
    </xf>
    <xf numFmtId="0" fontId="20" fillId="4" borderId="8" xfId="0" applyFont="1" applyFill="1" applyBorder="1" applyAlignment="1" applyProtection="1">
      <alignment horizontal="center" vertical="center"/>
      <protection locked="0"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right" vertical="center"/>
      <protection locked="0" hidden="1"/>
    </xf>
    <xf numFmtId="0" fontId="22" fillId="0" borderId="11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7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</a:rPr>
              <a:t> كانون الثاني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  و</a:t>
            </a: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الاول 2018    </a:t>
            </a:r>
          </a:p>
        </c:rich>
      </c:tx>
      <c:layout>
        <c:manualLayout>
          <c:xMode val="edge"/>
          <c:yMode val="edge"/>
          <c:x val="0.13721224054840014"/>
          <c:y val="8.2398488086222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416"/>
          <c:w val="0.71855718542796265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كانون2 2019'!$W$5:$W$10</c:f>
              <c:strCache>
                <c:ptCount val="1"/>
                <c:pt idx="0">
                  <c:v>شباط   2019     </c:v>
                </c:pt>
              </c:strCache>
            </c:strRef>
          </c:tx>
          <c:invertIfNegative val="0"/>
          <c:cat>
            <c:strRef>
              <c:f>'الرقم القياسي لشهر كانون2 2019'!$T$11:$T$23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كانون2 2019'!$W$11:$W$23</c:f>
              <c:numCache>
                <c:formatCode>0.0</c:formatCode>
                <c:ptCount val="13"/>
                <c:pt idx="0">
                  <c:v>97.3</c:v>
                </c:pt>
                <c:pt idx="1">
                  <c:v>121.1</c:v>
                </c:pt>
                <c:pt idx="2">
                  <c:v>101.5</c:v>
                </c:pt>
                <c:pt idx="3">
                  <c:v>114.1</c:v>
                </c:pt>
                <c:pt idx="4">
                  <c:v>97.2</c:v>
                </c:pt>
                <c:pt idx="5">
                  <c:v>121.6</c:v>
                </c:pt>
                <c:pt idx="6">
                  <c:v>98.2</c:v>
                </c:pt>
                <c:pt idx="7">
                  <c:v>110.7</c:v>
                </c:pt>
                <c:pt idx="8">
                  <c:v>94.6</c:v>
                </c:pt>
                <c:pt idx="9">
                  <c:v>141.9</c:v>
                </c:pt>
                <c:pt idx="10">
                  <c:v>111.9</c:v>
                </c:pt>
                <c:pt idx="11">
                  <c:v>104.6</c:v>
                </c:pt>
                <c:pt idx="12">
                  <c:v>104.4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كانون2 2019'!$V$5:$V$10</c:f>
              <c:strCache>
                <c:ptCount val="1"/>
                <c:pt idx="0">
                  <c:v>كانون الثاني 2019     </c:v>
                </c:pt>
              </c:strCache>
            </c:strRef>
          </c:tx>
          <c:invertIfNegative val="0"/>
          <c:val>
            <c:numRef>
              <c:f>'الرقم القياسي لشهر كانون2 2019'!$V$11:$V$23</c:f>
              <c:numCache>
                <c:formatCode>0.0</c:formatCode>
                <c:ptCount val="13"/>
                <c:pt idx="0">
                  <c:v>98.4</c:v>
                </c:pt>
                <c:pt idx="1">
                  <c:v>121.1</c:v>
                </c:pt>
                <c:pt idx="2">
                  <c:v>102.7</c:v>
                </c:pt>
                <c:pt idx="3">
                  <c:v>114.7</c:v>
                </c:pt>
                <c:pt idx="4">
                  <c:v>97.1</c:v>
                </c:pt>
                <c:pt idx="5">
                  <c:v>121.3</c:v>
                </c:pt>
                <c:pt idx="6">
                  <c:v>98.2</c:v>
                </c:pt>
                <c:pt idx="7">
                  <c:v>111</c:v>
                </c:pt>
                <c:pt idx="8">
                  <c:v>93.8</c:v>
                </c:pt>
                <c:pt idx="9">
                  <c:v>141.9</c:v>
                </c:pt>
                <c:pt idx="10">
                  <c:v>109.1</c:v>
                </c:pt>
                <c:pt idx="11">
                  <c:v>104.3</c:v>
                </c:pt>
                <c:pt idx="12">
                  <c:v>104.9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14528"/>
        <c:axId val="35016704"/>
        <c:axId val="32200000"/>
      </c:bar3DChart>
      <c:catAx>
        <c:axId val="3501452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73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350167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501670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89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35014528"/>
        <c:crosses val="autoZero"/>
        <c:crossBetween val="between"/>
      </c:valAx>
      <c:serAx>
        <c:axId val="32200000"/>
        <c:scaling>
          <c:orientation val="minMax"/>
        </c:scaling>
        <c:delete val="1"/>
        <c:axPos val="b"/>
        <c:majorTickMark val="out"/>
        <c:minorTickMark val="none"/>
        <c:tickLblPos val="nextTo"/>
        <c:crossAx val="3501670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64"/>
          <c:y val="0.64543218415265591"/>
          <c:w val="0.10014291200025342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707C3"/>
                </a:solidFill>
                <a:latin typeface="Arial"/>
                <a:cs typeface="Arial"/>
              </a:rPr>
              <a:t>شباط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2019و شباط 2018</a:t>
            </a:r>
            <a:endParaRPr lang="ar-IQ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1407542685153747"/>
          <c:y val="3.54201838415201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8"/>
          <c:y val="0.21473706284648747"/>
          <c:w val="0.6722978518081687"/>
          <c:h val="0.496842615997755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كانون2 2019'!$W$28:$W$33</c:f>
              <c:strCache>
                <c:ptCount val="1"/>
                <c:pt idx="0">
                  <c:v>شباط   2019     </c:v>
                </c:pt>
              </c:strCache>
            </c:strRef>
          </c:tx>
          <c:invertIfNegative val="0"/>
          <c:cat>
            <c:strRef>
              <c:f>'الرقم القياسي لشهر كانون2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كانون2 2019'!$W$34:$W$46</c:f>
              <c:numCache>
                <c:formatCode>0.0</c:formatCode>
                <c:ptCount val="13"/>
                <c:pt idx="0">
                  <c:v>97.3</c:v>
                </c:pt>
                <c:pt idx="1">
                  <c:v>121.1</c:v>
                </c:pt>
                <c:pt idx="2">
                  <c:v>101.5</c:v>
                </c:pt>
                <c:pt idx="3">
                  <c:v>114.1</c:v>
                </c:pt>
                <c:pt idx="4">
                  <c:v>97.2</c:v>
                </c:pt>
                <c:pt idx="5">
                  <c:v>121.6</c:v>
                </c:pt>
                <c:pt idx="6">
                  <c:v>98.2</c:v>
                </c:pt>
                <c:pt idx="7">
                  <c:v>110.7</c:v>
                </c:pt>
                <c:pt idx="8">
                  <c:v>94.6</c:v>
                </c:pt>
                <c:pt idx="9">
                  <c:v>141.9</c:v>
                </c:pt>
                <c:pt idx="10">
                  <c:v>111.9</c:v>
                </c:pt>
                <c:pt idx="11">
                  <c:v>104.6</c:v>
                </c:pt>
                <c:pt idx="12">
                  <c:v>104.4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كانون2 2019'!$V$28:$V$33</c:f>
              <c:strCache>
                <c:ptCount val="1"/>
                <c:pt idx="0">
                  <c:v> شباط    2018</c:v>
                </c:pt>
              </c:strCache>
            </c:strRef>
          </c:tx>
          <c:invertIfNegative val="0"/>
          <c:cat>
            <c:strRef>
              <c:f>'الرقم القياسي لشهر كانون2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كانون2 2019'!$V$34:$V$46</c:f>
              <c:numCache>
                <c:formatCode>0.0</c:formatCode>
                <c:ptCount val="13"/>
                <c:pt idx="0">
                  <c:v>96.6</c:v>
                </c:pt>
                <c:pt idx="1">
                  <c:v>122.4</c:v>
                </c:pt>
                <c:pt idx="2">
                  <c:v>103.4</c:v>
                </c:pt>
                <c:pt idx="3">
                  <c:v>115.6</c:v>
                </c:pt>
                <c:pt idx="4">
                  <c:v>98.4</c:v>
                </c:pt>
                <c:pt idx="5">
                  <c:v>118.8</c:v>
                </c:pt>
                <c:pt idx="6">
                  <c:v>95.2</c:v>
                </c:pt>
                <c:pt idx="7">
                  <c:v>112.6</c:v>
                </c:pt>
                <c:pt idx="8">
                  <c:v>83.4</c:v>
                </c:pt>
                <c:pt idx="9">
                  <c:v>131.30000000000001</c:v>
                </c:pt>
                <c:pt idx="10">
                  <c:v>110.9</c:v>
                </c:pt>
                <c:pt idx="11">
                  <c:v>104.9</c:v>
                </c:pt>
                <c:pt idx="12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52160"/>
        <c:axId val="35054336"/>
        <c:axId val="32201792"/>
      </c:bar3DChart>
      <c:catAx>
        <c:axId val="3505216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23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350543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50543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35052160"/>
        <c:crosses val="autoZero"/>
        <c:crossBetween val="between"/>
      </c:valAx>
      <c:serAx>
        <c:axId val="32201792"/>
        <c:scaling>
          <c:orientation val="minMax"/>
        </c:scaling>
        <c:delete val="1"/>
        <c:axPos val="b"/>
        <c:majorTickMark val="out"/>
        <c:minorTickMark val="none"/>
        <c:tickLblPos val="nextTo"/>
        <c:crossAx val="3505433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204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123825</xdr:rowOff>
    </xdr:from>
    <xdr:to>
      <xdr:col>17</xdr:col>
      <xdr:colOff>209550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opLeftCell="A4" workbookViewId="0">
      <selection activeCell="E28" sqref="E28:E31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119</v>
      </c>
      <c r="B1" s="7"/>
      <c r="C1" s="7"/>
      <c r="D1" s="7"/>
      <c r="E1" s="7"/>
      <c r="F1" s="171" t="s">
        <v>142</v>
      </c>
      <c r="G1" s="171"/>
      <c r="H1" s="171"/>
      <c r="I1" s="171"/>
      <c r="J1" s="171"/>
      <c r="K1" s="171"/>
      <c r="L1" s="171"/>
      <c r="M1" s="171"/>
      <c r="N1" s="171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58" t="s">
        <v>0</v>
      </c>
      <c r="J3" s="158"/>
      <c r="K3" s="158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59" t="s">
        <v>1</v>
      </c>
      <c r="B4" s="162" t="s">
        <v>2</v>
      </c>
      <c r="C4" s="165" t="s">
        <v>3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7"/>
      <c r="U4" s="53"/>
      <c r="V4" s="53"/>
      <c r="W4" s="15"/>
      <c r="X4" s="15"/>
    </row>
    <row r="5" spans="1:24" ht="23.25" customHeight="1" x14ac:dyDescent="0.2">
      <c r="A5" s="160"/>
      <c r="B5" s="163"/>
      <c r="C5" s="155" t="s">
        <v>4</v>
      </c>
      <c r="D5" s="155" t="s">
        <v>5</v>
      </c>
      <c r="E5" s="155" t="s">
        <v>6</v>
      </c>
      <c r="F5" s="168" t="s">
        <v>7</v>
      </c>
      <c r="G5" s="155" t="s">
        <v>8</v>
      </c>
      <c r="H5" s="155" t="s">
        <v>9</v>
      </c>
      <c r="I5" s="155" t="s">
        <v>10</v>
      </c>
      <c r="J5" s="155" t="s">
        <v>11</v>
      </c>
      <c r="K5" s="168" t="s">
        <v>12</v>
      </c>
      <c r="L5" s="155" t="s">
        <v>13</v>
      </c>
      <c r="M5" s="155" t="s">
        <v>14</v>
      </c>
      <c r="N5" s="155" t="s">
        <v>15</v>
      </c>
      <c r="O5" s="155" t="s">
        <v>16</v>
      </c>
      <c r="P5" s="155" t="s">
        <v>17</v>
      </c>
      <c r="Q5" s="155" t="s">
        <v>18</v>
      </c>
      <c r="R5" s="155" t="s">
        <v>19</v>
      </c>
      <c r="S5" s="155" t="s">
        <v>20</v>
      </c>
      <c r="T5" s="155" t="s">
        <v>21</v>
      </c>
      <c r="U5" s="19"/>
      <c r="V5" s="19"/>
      <c r="W5" s="19"/>
      <c r="X5" s="19"/>
    </row>
    <row r="6" spans="1:24" ht="15.75" customHeight="1" x14ac:dyDescent="0.2">
      <c r="A6" s="161"/>
      <c r="B6" s="164"/>
      <c r="C6" s="156"/>
      <c r="D6" s="156"/>
      <c r="E6" s="156"/>
      <c r="F6" s="169"/>
      <c r="G6" s="156"/>
      <c r="H6" s="156"/>
      <c r="I6" s="156"/>
      <c r="J6" s="156"/>
      <c r="K6" s="169"/>
      <c r="L6" s="156"/>
      <c r="M6" s="156"/>
      <c r="N6" s="156"/>
      <c r="O6" s="156"/>
      <c r="P6" s="156"/>
      <c r="Q6" s="156"/>
      <c r="R6" s="156"/>
      <c r="S6" s="156"/>
      <c r="T6" s="156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95.4</v>
      </c>
      <c r="D7" s="23">
        <v>90.2</v>
      </c>
      <c r="E7" s="23">
        <v>92</v>
      </c>
      <c r="F7" s="57">
        <v>91.4</v>
      </c>
      <c r="G7" s="23">
        <v>96.4</v>
      </c>
      <c r="H7" s="23">
        <v>95.8</v>
      </c>
      <c r="I7" s="55">
        <v>96.4</v>
      </c>
      <c r="J7" s="23">
        <v>102</v>
      </c>
      <c r="K7" s="23">
        <v>91.7</v>
      </c>
      <c r="L7" s="23">
        <v>99.2</v>
      </c>
      <c r="M7" s="23">
        <v>99.3</v>
      </c>
      <c r="N7" s="23">
        <v>98.8</v>
      </c>
      <c r="O7" s="23">
        <v>102.1</v>
      </c>
      <c r="P7" s="23">
        <v>94.6</v>
      </c>
      <c r="Q7" s="23">
        <v>98</v>
      </c>
      <c r="R7" s="23">
        <v>96.3</v>
      </c>
      <c r="S7" s="23">
        <v>99.4</v>
      </c>
      <c r="T7" s="54">
        <v>92.1</v>
      </c>
      <c r="U7" s="54">
        <f t="shared" ref="U7:U42" si="0">AVERAGE(C7:T7)</f>
        <v>96.172222222222203</v>
      </c>
      <c r="V7" s="54">
        <f t="shared" ref="V7:V42" si="1">STDEV(C7:T7)/U7*100</f>
        <v>3.7784262780381717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94.8</v>
      </c>
      <c r="D8" s="23">
        <v>89.3</v>
      </c>
      <c r="E8" s="28">
        <v>91.1</v>
      </c>
      <c r="F8" s="40">
        <v>91</v>
      </c>
      <c r="G8" s="28">
        <v>95.9</v>
      </c>
      <c r="H8" s="29">
        <v>95.6</v>
      </c>
      <c r="I8" s="56">
        <v>96.2</v>
      </c>
      <c r="J8" s="29">
        <v>102.2</v>
      </c>
      <c r="K8" s="23">
        <v>91.1</v>
      </c>
      <c r="L8" s="28">
        <v>98.7</v>
      </c>
      <c r="M8" s="28">
        <v>98.9</v>
      </c>
      <c r="N8" s="29">
        <v>98.7</v>
      </c>
      <c r="O8" s="28">
        <v>102.3</v>
      </c>
      <c r="P8" s="28">
        <v>94.4</v>
      </c>
      <c r="Q8" s="29">
        <v>97.8</v>
      </c>
      <c r="R8" s="28">
        <v>96.3</v>
      </c>
      <c r="S8" s="29">
        <v>99.1</v>
      </c>
      <c r="T8" s="29">
        <v>91.7</v>
      </c>
      <c r="U8" s="54">
        <f t="shared" si="0"/>
        <v>95.838888888888903</v>
      </c>
      <c r="V8" s="54">
        <f t="shared" si="1"/>
        <v>4.0348176804114777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96.3</v>
      </c>
      <c r="D9" s="23">
        <v>92.6</v>
      </c>
      <c r="E9" s="29">
        <v>103.9</v>
      </c>
      <c r="F9" s="40">
        <v>96</v>
      </c>
      <c r="G9" s="29">
        <v>95.5</v>
      </c>
      <c r="H9" s="29">
        <v>102.1</v>
      </c>
      <c r="I9" s="40">
        <v>99</v>
      </c>
      <c r="J9" s="29">
        <v>106.1</v>
      </c>
      <c r="K9" s="23">
        <v>100.7</v>
      </c>
      <c r="L9" s="29">
        <v>102.7</v>
      </c>
      <c r="M9" s="29">
        <v>103.4</v>
      </c>
      <c r="N9" s="29">
        <v>103.1</v>
      </c>
      <c r="O9" s="29">
        <v>105.1</v>
      </c>
      <c r="P9" s="29">
        <v>97.5</v>
      </c>
      <c r="Q9" s="29">
        <v>101</v>
      </c>
      <c r="R9" s="29">
        <v>100.7</v>
      </c>
      <c r="S9" s="29">
        <v>100.9</v>
      </c>
      <c r="T9" s="29">
        <v>97.8</v>
      </c>
      <c r="U9" s="54">
        <f t="shared" si="0"/>
        <v>100.24444444444445</v>
      </c>
      <c r="V9" s="54">
        <f t="shared" si="1"/>
        <v>3.6677053422714936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93.6</v>
      </c>
      <c r="D10" s="23">
        <v>86</v>
      </c>
      <c r="E10" s="29">
        <v>91.7</v>
      </c>
      <c r="F10" s="40">
        <v>84.6</v>
      </c>
      <c r="G10" s="29">
        <v>101.5</v>
      </c>
      <c r="H10" s="29">
        <v>96.4</v>
      </c>
      <c r="I10" s="40">
        <v>87.6</v>
      </c>
      <c r="J10" s="29">
        <v>95.8</v>
      </c>
      <c r="K10" s="23">
        <v>86.6</v>
      </c>
      <c r="L10" s="29">
        <v>86.6</v>
      </c>
      <c r="M10" s="29">
        <v>85.3</v>
      </c>
      <c r="N10" s="29">
        <v>93.6</v>
      </c>
      <c r="O10" s="29">
        <v>106.9</v>
      </c>
      <c r="P10" s="29">
        <v>93.1</v>
      </c>
      <c r="Q10" s="29">
        <v>95.4</v>
      </c>
      <c r="R10" s="29">
        <v>84</v>
      </c>
      <c r="S10" s="29">
        <v>105.7</v>
      </c>
      <c r="T10" s="29">
        <v>91.9</v>
      </c>
      <c r="U10" s="54">
        <f t="shared" si="0"/>
        <v>92.572222222222237</v>
      </c>
      <c r="V10" s="54">
        <f t="shared" si="1"/>
        <v>7.5169425206783869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58.4</v>
      </c>
      <c r="D11" s="23">
        <v>70.3</v>
      </c>
      <c r="E11" s="29">
        <v>87.7</v>
      </c>
      <c r="F11" s="40">
        <v>64</v>
      </c>
      <c r="G11" s="29">
        <v>94.7</v>
      </c>
      <c r="H11" s="29">
        <v>78.599999999999994</v>
      </c>
      <c r="I11" s="40">
        <v>103.9</v>
      </c>
      <c r="J11" s="29">
        <v>65.599999999999994</v>
      </c>
      <c r="K11" s="23">
        <v>60.8</v>
      </c>
      <c r="L11" s="29">
        <v>65.7</v>
      </c>
      <c r="M11" s="29">
        <v>74</v>
      </c>
      <c r="N11" s="29">
        <v>50.2</v>
      </c>
      <c r="O11" s="29">
        <v>44.8</v>
      </c>
      <c r="P11" s="29">
        <v>65.8</v>
      </c>
      <c r="Q11" s="29">
        <v>82.7</v>
      </c>
      <c r="R11" s="29">
        <v>77.3</v>
      </c>
      <c r="S11" s="29">
        <v>68.900000000000006</v>
      </c>
      <c r="T11" s="29">
        <v>69.099999999999994</v>
      </c>
      <c r="U11" s="54">
        <f t="shared" si="0"/>
        <v>71.249999999999986</v>
      </c>
      <c r="V11" s="54">
        <f t="shared" si="1"/>
        <v>20.674652984965476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92.2</v>
      </c>
      <c r="D12" s="23">
        <v>93.8</v>
      </c>
      <c r="E12" s="29">
        <v>88.8</v>
      </c>
      <c r="F12" s="40">
        <v>82.3</v>
      </c>
      <c r="G12" s="29">
        <v>91.7</v>
      </c>
      <c r="H12" s="29">
        <v>93.3</v>
      </c>
      <c r="I12" s="40">
        <v>92.9</v>
      </c>
      <c r="J12" s="29">
        <v>100.6</v>
      </c>
      <c r="K12" s="23">
        <v>96.4</v>
      </c>
      <c r="L12" s="29">
        <v>101.7</v>
      </c>
      <c r="M12" s="29">
        <v>101.3</v>
      </c>
      <c r="N12" s="29">
        <v>105.2</v>
      </c>
      <c r="O12" s="29">
        <v>105.6</v>
      </c>
      <c r="P12" s="29">
        <v>91.4</v>
      </c>
      <c r="Q12" s="29">
        <v>97</v>
      </c>
      <c r="R12" s="29">
        <v>94.8</v>
      </c>
      <c r="S12" s="29">
        <v>95.4</v>
      </c>
      <c r="T12" s="29">
        <v>96.2</v>
      </c>
      <c r="U12" s="54">
        <f t="shared" si="0"/>
        <v>95.588888888888903</v>
      </c>
      <c r="V12" s="54">
        <f t="shared" si="1"/>
        <v>6.0781338817653578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96.8</v>
      </c>
      <c r="D13" s="23">
        <v>91</v>
      </c>
      <c r="E13" s="29">
        <v>86.3</v>
      </c>
      <c r="F13" s="40">
        <v>91</v>
      </c>
      <c r="G13" s="29">
        <v>93.5</v>
      </c>
      <c r="H13" s="29">
        <v>90.3</v>
      </c>
      <c r="I13" s="40">
        <v>94.9</v>
      </c>
      <c r="J13" s="29">
        <v>96.9</v>
      </c>
      <c r="K13" s="23">
        <v>95.5</v>
      </c>
      <c r="L13" s="29">
        <v>91.8</v>
      </c>
      <c r="M13" s="29">
        <v>94</v>
      </c>
      <c r="N13" s="29">
        <v>92.6</v>
      </c>
      <c r="O13" s="29">
        <v>99.3</v>
      </c>
      <c r="P13" s="29">
        <v>99.2</v>
      </c>
      <c r="Q13" s="29">
        <v>98</v>
      </c>
      <c r="R13" s="29">
        <v>98.4</v>
      </c>
      <c r="S13" s="29">
        <v>99.7</v>
      </c>
      <c r="T13" s="29">
        <v>98.5</v>
      </c>
      <c r="U13" s="54">
        <f t="shared" si="0"/>
        <v>94.87222222222222</v>
      </c>
      <c r="V13" s="54">
        <f t="shared" si="1"/>
        <v>4.0167610749818756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95.1</v>
      </c>
      <c r="D14" s="23">
        <v>87.4</v>
      </c>
      <c r="E14" s="29">
        <v>79.900000000000006</v>
      </c>
      <c r="F14" s="40">
        <v>86.7</v>
      </c>
      <c r="G14" s="29">
        <v>79.400000000000006</v>
      </c>
      <c r="H14" s="29">
        <v>97.5</v>
      </c>
      <c r="I14" s="40">
        <v>99.6</v>
      </c>
      <c r="J14" s="29">
        <v>102</v>
      </c>
      <c r="K14" s="23">
        <v>87.9</v>
      </c>
      <c r="L14" s="29">
        <v>110.9</v>
      </c>
      <c r="M14" s="29">
        <v>109.9</v>
      </c>
      <c r="N14" s="29">
        <v>99.9</v>
      </c>
      <c r="O14" s="29">
        <v>89.4</v>
      </c>
      <c r="P14" s="29">
        <v>100.5</v>
      </c>
      <c r="Q14" s="29">
        <v>89.2</v>
      </c>
      <c r="R14" s="29">
        <v>98.1</v>
      </c>
      <c r="S14" s="29">
        <v>78.5</v>
      </c>
      <c r="T14" s="29">
        <v>95.5</v>
      </c>
      <c r="U14" s="54">
        <f t="shared" si="0"/>
        <v>93.744444444444454</v>
      </c>
      <c r="V14" s="54">
        <f t="shared" si="1"/>
        <v>10.260015898058732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96</v>
      </c>
      <c r="D15" s="23">
        <v>88.8</v>
      </c>
      <c r="E15" s="29">
        <v>84</v>
      </c>
      <c r="F15" s="40">
        <v>105.8</v>
      </c>
      <c r="G15" s="29">
        <v>89.7</v>
      </c>
      <c r="H15" s="29">
        <v>87.2</v>
      </c>
      <c r="I15" s="40">
        <v>98.9</v>
      </c>
      <c r="J15" s="29">
        <v>110.7</v>
      </c>
      <c r="K15" s="23">
        <v>85.4</v>
      </c>
      <c r="L15" s="29">
        <v>105.3</v>
      </c>
      <c r="M15" s="29">
        <v>103.5</v>
      </c>
      <c r="N15" s="29">
        <v>103.1</v>
      </c>
      <c r="O15" s="29">
        <v>112.4</v>
      </c>
      <c r="P15" s="29">
        <v>92.8</v>
      </c>
      <c r="Q15" s="29">
        <v>104</v>
      </c>
      <c r="R15" s="29">
        <v>108.4</v>
      </c>
      <c r="S15" s="29">
        <v>110.5</v>
      </c>
      <c r="T15" s="29">
        <v>84.2</v>
      </c>
      <c r="U15" s="54">
        <f t="shared" si="0"/>
        <v>98.37222222222222</v>
      </c>
      <c r="V15" s="54">
        <f t="shared" si="1"/>
        <v>10.118049705441265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99.4</v>
      </c>
      <c r="D16" s="23">
        <v>93.8</v>
      </c>
      <c r="E16" s="29">
        <v>104.3</v>
      </c>
      <c r="F16" s="40">
        <v>84.1</v>
      </c>
      <c r="G16" s="29">
        <v>129.19999999999999</v>
      </c>
      <c r="H16" s="29">
        <v>113.2</v>
      </c>
      <c r="I16" s="40">
        <v>109</v>
      </c>
      <c r="J16" s="29">
        <v>98.9</v>
      </c>
      <c r="K16" s="23">
        <v>102.2</v>
      </c>
      <c r="L16" s="29">
        <v>98.8</v>
      </c>
      <c r="M16" s="29">
        <v>101.2</v>
      </c>
      <c r="N16" s="29">
        <v>98.7</v>
      </c>
      <c r="O16" s="29">
        <v>105</v>
      </c>
      <c r="P16" s="29">
        <v>106.5</v>
      </c>
      <c r="Q16" s="29">
        <v>101.1</v>
      </c>
      <c r="R16" s="29">
        <v>103.4</v>
      </c>
      <c r="S16" s="29">
        <v>103.8</v>
      </c>
      <c r="T16" s="29">
        <v>102.2</v>
      </c>
      <c r="U16" s="54">
        <f t="shared" si="0"/>
        <v>103.04444444444445</v>
      </c>
      <c r="V16" s="54">
        <f t="shared" si="1"/>
        <v>8.6834098857192767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122</v>
      </c>
      <c r="D17" s="23">
        <v>103.1</v>
      </c>
      <c r="E17" s="29">
        <v>108.4</v>
      </c>
      <c r="F17" s="40">
        <v>97</v>
      </c>
      <c r="G17" s="29">
        <v>105.6</v>
      </c>
      <c r="H17" s="29">
        <v>120.8</v>
      </c>
      <c r="I17" s="40">
        <v>114.3</v>
      </c>
      <c r="J17" s="29">
        <v>124.6</v>
      </c>
      <c r="K17" s="23">
        <v>109.6</v>
      </c>
      <c r="L17" s="29">
        <v>108.8</v>
      </c>
      <c r="M17" s="29">
        <v>120.2</v>
      </c>
      <c r="N17" s="29">
        <v>124.9</v>
      </c>
      <c r="O17" s="29">
        <v>151.30000000000001</v>
      </c>
      <c r="P17" s="29">
        <v>103.8</v>
      </c>
      <c r="Q17" s="29">
        <v>101.8</v>
      </c>
      <c r="R17" s="29">
        <v>108.7</v>
      </c>
      <c r="S17" s="29">
        <v>125.5</v>
      </c>
      <c r="T17" s="29">
        <v>96.4</v>
      </c>
      <c r="U17" s="54">
        <f t="shared" si="0"/>
        <v>113.71111111111112</v>
      </c>
      <c r="V17" s="54">
        <f t="shared" si="1"/>
        <v>11.777138831899922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110.6</v>
      </c>
      <c r="D18" s="23">
        <v>116.7</v>
      </c>
      <c r="E18" s="28">
        <v>111.9</v>
      </c>
      <c r="F18" s="40">
        <v>100.5</v>
      </c>
      <c r="G18" s="28">
        <v>106.7</v>
      </c>
      <c r="H18" s="29">
        <v>99.5</v>
      </c>
      <c r="I18" s="56">
        <v>100.4</v>
      </c>
      <c r="J18" s="29">
        <v>98.6</v>
      </c>
      <c r="K18" s="23">
        <v>105.5</v>
      </c>
      <c r="L18" s="28">
        <v>107.4</v>
      </c>
      <c r="M18" s="28">
        <v>107</v>
      </c>
      <c r="N18" s="29">
        <v>101.9</v>
      </c>
      <c r="O18" s="28">
        <v>98.9</v>
      </c>
      <c r="P18" s="28">
        <v>99</v>
      </c>
      <c r="Q18" s="29">
        <v>101.4</v>
      </c>
      <c r="R18" s="28">
        <v>97.2</v>
      </c>
      <c r="S18" s="29">
        <v>107.5</v>
      </c>
      <c r="T18" s="29">
        <v>99</v>
      </c>
      <c r="U18" s="54">
        <f t="shared" si="0"/>
        <v>103.87222222222225</v>
      </c>
      <c r="V18" s="54">
        <f t="shared" si="1"/>
        <v>5.3109340452375049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3">
        <v>129.69999999999999</v>
      </c>
      <c r="E19" s="23">
        <v>138.69999999999999</v>
      </c>
      <c r="F19" s="57">
        <v>110.1</v>
      </c>
      <c r="G19" s="23">
        <v>101</v>
      </c>
      <c r="H19" s="23">
        <v>118.6</v>
      </c>
      <c r="I19" s="57">
        <v>116.6</v>
      </c>
      <c r="J19" s="23">
        <v>130.69999999999999</v>
      </c>
      <c r="K19" s="23">
        <v>115.6</v>
      </c>
      <c r="L19" s="23">
        <v>107.8</v>
      </c>
      <c r="M19" s="23">
        <v>100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4">
        <v>107.1</v>
      </c>
      <c r="U19" s="54">
        <f t="shared" si="0"/>
        <v>120</v>
      </c>
      <c r="V19" s="54">
        <f t="shared" si="1"/>
        <v>10.272830464464697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89.7</v>
      </c>
      <c r="D20" s="23">
        <v>92</v>
      </c>
      <c r="E20" s="23">
        <v>97.1</v>
      </c>
      <c r="F20" s="57">
        <v>79.2</v>
      </c>
      <c r="G20" s="23">
        <v>98.8</v>
      </c>
      <c r="H20" s="23">
        <v>92.4</v>
      </c>
      <c r="I20" s="57">
        <v>97.4</v>
      </c>
      <c r="J20" s="23">
        <v>116.4</v>
      </c>
      <c r="K20" s="23">
        <v>91.2</v>
      </c>
      <c r="L20" s="23">
        <v>97.8</v>
      </c>
      <c r="M20" s="23">
        <v>96.9</v>
      </c>
      <c r="N20" s="23">
        <v>119.1</v>
      </c>
      <c r="O20" s="23">
        <v>111.4</v>
      </c>
      <c r="P20" s="23">
        <v>107.9</v>
      </c>
      <c r="Q20" s="23">
        <v>112</v>
      </c>
      <c r="R20" s="23">
        <v>105.2</v>
      </c>
      <c r="S20" s="23">
        <v>99.8</v>
      </c>
      <c r="T20" s="24">
        <v>101.5</v>
      </c>
      <c r="U20" s="54">
        <f t="shared" si="0"/>
        <v>100.32222222222222</v>
      </c>
      <c r="V20" s="54">
        <f t="shared" si="1"/>
        <v>10.161233144889177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89.3</v>
      </c>
      <c r="D21" s="23">
        <v>89</v>
      </c>
      <c r="E21" s="28">
        <v>99</v>
      </c>
      <c r="F21" s="40">
        <v>80.7</v>
      </c>
      <c r="G21" s="28">
        <v>102.5</v>
      </c>
      <c r="H21" s="29">
        <v>94.4</v>
      </c>
      <c r="I21" s="56">
        <v>102.7</v>
      </c>
      <c r="J21" s="29">
        <v>118.7</v>
      </c>
      <c r="K21" s="23">
        <v>90.7</v>
      </c>
      <c r="L21" s="28">
        <v>96.3</v>
      </c>
      <c r="M21" s="28">
        <v>97.1</v>
      </c>
      <c r="N21" s="29">
        <v>119.3</v>
      </c>
      <c r="O21" s="28">
        <v>114.5</v>
      </c>
      <c r="P21" s="28">
        <v>107.5</v>
      </c>
      <c r="Q21" s="29">
        <v>107.8</v>
      </c>
      <c r="R21" s="28">
        <v>104.2</v>
      </c>
      <c r="S21" s="29">
        <v>101.8</v>
      </c>
      <c r="T21" s="29">
        <v>103.2</v>
      </c>
      <c r="U21" s="54">
        <f t="shared" si="0"/>
        <v>101.03888888888889</v>
      </c>
      <c r="V21" s="54">
        <f t="shared" si="1"/>
        <v>10.25089124598037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98.2</v>
      </c>
      <c r="D22" s="23">
        <v>97.7</v>
      </c>
      <c r="E22" s="29">
        <v>103.6</v>
      </c>
      <c r="F22" s="40">
        <v>83</v>
      </c>
      <c r="G22" s="29">
        <v>161.80000000000001</v>
      </c>
      <c r="H22" s="29">
        <v>95.4</v>
      </c>
      <c r="I22" s="40">
        <v>117.8</v>
      </c>
      <c r="J22" s="29">
        <v>111</v>
      </c>
      <c r="K22" s="23">
        <v>105.5</v>
      </c>
      <c r="L22" s="29">
        <v>87.5</v>
      </c>
      <c r="M22" s="29">
        <v>119</v>
      </c>
      <c r="N22" s="29">
        <v>97.6</v>
      </c>
      <c r="O22" s="29">
        <v>111.8</v>
      </c>
      <c r="P22" s="29">
        <v>111.1</v>
      </c>
      <c r="Q22" s="29">
        <v>96.9</v>
      </c>
      <c r="R22" s="29">
        <v>127.9</v>
      </c>
      <c r="S22" s="29">
        <v>93.4</v>
      </c>
      <c r="T22" s="29">
        <v>92.8</v>
      </c>
      <c r="U22" s="54">
        <f t="shared" si="0"/>
        <v>106.22222222222223</v>
      </c>
      <c r="V22" s="54">
        <f t="shared" si="1"/>
        <v>17.072761781157212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83.9</v>
      </c>
      <c r="D23" s="23">
        <v>86</v>
      </c>
      <c r="E23" s="29">
        <v>97.5</v>
      </c>
      <c r="F23" s="40">
        <v>80.5</v>
      </c>
      <c r="G23" s="29">
        <v>95.4</v>
      </c>
      <c r="H23" s="29">
        <v>94.4</v>
      </c>
      <c r="I23" s="40">
        <v>102.4</v>
      </c>
      <c r="J23" s="29">
        <v>119.7</v>
      </c>
      <c r="K23" s="23">
        <v>89.7</v>
      </c>
      <c r="L23" s="29">
        <v>97.3</v>
      </c>
      <c r="M23" s="29">
        <v>94.7</v>
      </c>
      <c r="N23" s="29">
        <v>121.6</v>
      </c>
      <c r="O23" s="29">
        <v>115.2</v>
      </c>
      <c r="P23" s="29">
        <v>107.3</v>
      </c>
      <c r="Q23" s="29">
        <v>109.6</v>
      </c>
      <c r="R23" s="29">
        <v>101.4</v>
      </c>
      <c r="S23" s="29">
        <v>103.4</v>
      </c>
      <c r="T23" s="29">
        <v>104.8</v>
      </c>
      <c r="U23" s="54">
        <f t="shared" si="0"/>
        <v>100.26666666666667</v>
      </c>
      <c r="V23" s="54">
        <f t="shared" si="1"/>
        <v>11.620520305665913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149.69999999999999</v>
      </c>
      <c r="D24" s="23">
        <v>74.400000000000006</v>
      </c>
      <c r="E24" s="29">
        <v>110.5</v>
      </c>
      <c r="F24" s="40">
        <v>79</v>
      </c>
      <c r="G24" s="29">
        <v>94.8</v>
      </c>
      <c r="H24" s="29">
        <v>72.7</v>
      </c>
      <c r="I24" s="40">
        <v>72.3</v>
      </c>
      <c r="J24" s="29">
        <v>88.3</v>
      </c>
      <c r="K24" s="23">
        <v>90.8</v>
      </c>
      <c r="L24" s="29">
        <v>92</v>
      </c>
      <c r="M24" s="29">
        <v>121.7</v>
      </c>
      <c r="N24" s="29">
        <v>120.7</v>
      </c>
      <c r="O24" s="29">
        <v>116.3</v>
      </c>
      <c r="P24" s="29">
        <v>92.2</v>
      </c>
      <c r="Q24" s="29">
        <v>85</v>
      </c>
      <c r="R24" s="29">
        <v>102.9</v>
      </c>
      <c r="S24" s="29">
        <v>90</v>
      </c>
      <c r="T24" s="29">
        <v>125.4</v>
      </c>
      <c r="U24" s="54">
        <f t="shared" si="0"/>
        <v>98.816666666666663</v>
      </c>
      <c r="V24" s="54">
        <f t="shared" si="1"/>
        <v>21.510859106971917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125.6</v>
      </c>
      <c r="D25" s="23">
        <v>100</v>
      </c>
      <c r="E25" s="29">
        <v>81.3</v>
      </c>
      <c r="F25" s="40">
        <v>86.6</v>
      </c>
      <c r="G25" s="29">
        <v>136.9</v>
      </c>
      <c r="H25" s="29">
        <v>140.30000000000001</v>
      </c>
      <c r="I25" s="40">
        <v>100</v>
      </c>
      <c r="J25" s="29">
        <v>100</v>
      </c>
      <c r="K25" s="23">
        <v>100</v>
      </c>
      <c r="L25" s="29">
        <v>106.1</v>
      </c>
      <c r="M25" s="29">
        <v>118.3</v>
      </c>
      <c r="N25" s="29">
        <v>115.5</v>
      </c>
      <c r="O25" s="29">
        <v>100</v>
      </c>
      <c r="P25" s="29">
        <v>115.5</v>
      </c>
      <c r="Q25" s="29">
        <v>141.4</v>
      </c>
      <c r="R25" s="29">
        <v>89.4</v>
      </c>
      <c r="S25" s="29">
        <v>109.5</v>
      </c>
      <c r="T25" s="29">
        <v>103.6</v>
      </c>
      <c r="U25" s="54">
        <f t="shared" si="0"/>
        <v>109.44444444444444</v>
      </c>
      <c r="V25" s="54">
        <f t="shared" si="1"/>
        <v>16.204372477484792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91.9</v>
      </c>
      <c r="D26" s="23">
        <v>109.5</v>
      </c>
      <c r="E26" s="29">
        <v>87.4</v>
      </c>
      <c r="F26" s="40">
        <v>72.900000000000006</v>
      </c>
      <c r="G26" s="29">
        <v>79.099999999999994</v>
      </c>
      <c r="H26" s="29">
        <v>84.2</v>
      </c>
      <c r="I26" s="40">
        <v>80.400000000000006</v>
      </c>
      <c r="J26" s="29">
        <v>107.4</v>
      </c>
      <c r="K26" s="23">
        <v>93.2</v>
      </c>
      <c r="L26" s="29">
        <v>104.7</v>
      </c>
      <c r="M26" s="29">
        <v>95.8</v>
      </c>
      <c r="N26" s="29">
        <v>118.2</v>
      </c>
      <c r="O26" s="29">
        <v>99.2</v>
      </c>
      <c r="P26" s="29">
        <v>109.9</v>
      </c>
      <c r="Q26" s="29">
        <v>129.5</v>
      </c>
      <c r="R26" s="29">
        <v>109.2</v>
      </c>
      <c r="S26" s="29">
        <v>92</v>
      </c>
      <c r="T26" s="29">
        <v>94.5</v>
      </c>
      <c r="U26" s="54">
        <f t="shared" si="0"/>
        <v>97.722222222222229</v>
      </c>
      <c r="V26" s="54">
        <f t="shared" si="1"/>
        <v>14.986188772837233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94.6</v>
      </c>
      <c r="D27" s="23">
        <v>88.6</v>
      </c>
      <c r="E27" s="34">
        <v>112.4</v>
      </c>
      <c r="F27" s="58">
        <v>96.9</v>
      </c>
      <c r="G27" s="34">
        <v>114.7</v>
      </c>
      <c r="H27" s="34">
        <v>112.1</v>
      </c>
      <c r="I27" s="58">
        <v>108</v>
      </c>
      <c r="J27" s="34">
        <v>127.1</v>
      </c>
      <c r="K27" s="23">
        <v>119.5</v>
      </c>
      <c r="L27" s="34">
        <v>102.6</v>
      </c>
      <c r="M27" s="34">
        <v>127.2</v>
      </c>
      <c r="N27" s="34">
        <v>106.3</v>
      </c>
      <c r="O27" s="29">
        <v>114.1</v>
      </c>
      <c r="P27" s="29">
        <v>135.6</v>
      </c>
      <c r="Q27" s="34">
        <v>139.4</v>
      </c>
      <c r="R27" s="34">
        <v>116.4</v>
      </c>
      <c r="S27" s="34">
        <v>101</v>
      </c>
      <c r="T27" s="28">
        <v>115.7</v>
      </c>
      <c r="U27" s="54">
        <f t="shared" si="0"/>
        <v>112.9</v>
      </c>
      <c r="V27" s="54">
        <f t="shared" si="1"/>
        <v>12.132369368670034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90.1</v>
      </c>
      <c r="D28" s="23">
        <v>84.9</v>
      </c>
      <c r="E28" s="28">
        <v>112.6</v>
      </c>
      <c r="F28" s="56">
        <v>97.7</v>
      </c>
      <c r="G28" s="28">
        <v>111.8</v>
      </c>
      <c r="H28" s="28">
        <v>119.5</v>
      </c>
      <c r="I28" s="40">
        <v>108.7</v>
      </c>
      <c r="J28" s="28">
        <v>118.7</v>
      </c>
      <c r="K28" s="23">
        <v>136.4</v>
      </c>
      <c r="L28" s="28">
        <v>106.8</v>
      </c>
      <c r="M28" s="56">
        <v>136.9</v>
      </c>
      <c r="N28" s="28">
        <v>110.7</v>
      </c>
      <c r="O28" s="28">
        <v>114.8</v>
      </c>
      <c r="P28" s="28">
        <v>163.80000000000001</v>
      </c>
      <c r="Q28" s="28">
        <v>160.6</v>
      </c>
      <c r="R28" s="28">
        <v>110</v>
      </c>
      <c r="S28" s="28">
        <v>105.4</v>
      </c>
      <c r="T28" s="29">
        <v>125.1</v>
      </c>
      <c r="U28" s="54">
        <f t="shared" si="0"/>
        <v>117.47222222222223</v>
      </c>
      <c r="V28" s="54">
        <f t="shared" si="1"/>
        <v>17.889957779604149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79.599999999999994</v>
      </c>
      <c r="D29" s="23">
        <v>62.9</v>
      </c>
      <c r="E29" s="29">
        <v>125.2</v>
      </c>
      <c r="F29" s="40">
        <v>91.4</v>
      </c>
      <c r="G29" s="29">
        <v>122.2</v>
      </c>
      <c r="H29" s="29">
        <v>99.9</v>
      </c>
      <c r="I29" s="40">
        <v>128.6</v>
      </c>
      <c r="J29" s="29">
        <v>137.9</v>
      </c>
      <c r="K29" s="23">
        <v>95.4</v>
      </c>
      <c r="L29" s="29">
        <v>101</v>
      </c>
      <c r="M29" s="29">
        <v>124.6</v>
      </c>
      <c r="N29" s="29">
        <v>105.9</v>
      </c>
      <c r="O29" s="34">
        <v>115.2</v>
      </c>
      <c r="P29" s="34">
        <v>101.4</v>
      </c>
      <c r="Q29" s="29">
        <v>107.3</v>
      </c>
      <c r="R29" s="29">
        <v>160.80000000000001</v>
      </c>
      <c r="S29" s="29">
        <v>87.9</v>
      </c>
      <c r="T29" s="29">
        <v>103.7</v>
      </c>
      <c r="U29" s="54">
        <f t="shared" si="0"/>
        <v>108.38333333333334</v>
      </c>
      <c r="V29" s="54">
        <f t="shared" si="1"/>
        <v>20.978789281548636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137.19999999999999</v>
      </c>
      <c r="D30" s="23">
        <v>140.5</v>
      </c>
      <c r="E30" s="28">
        <v>141.19999999999999</v>
      </c>
      <c r="F30" s="59">
        <v>106.7</v>
      </c>
      <c r="G30" s="28">
        <v>151.30000000000001</v>
      </c>
      <c r="H30" s="24">
        <v>92.8</v>
      </c>
      <c r="I30" s="56">
        <v>81.7</v>
      </c>
      <c r="J30" s="24">
        <v>179.9</v>
      </c>
      <c r="K30" s="23">
        <v>103</v>
      </c>
      <c r="L30" s="28">
        <v>92.7</v>
      </c>
      <c r="M30" s="28">
        <v>80.599999999999994</v>
      </c>
      <c r="N30" s="24">
        <v>85</v>
      </c>
      <c r="O30" s="28">
        <v>114.1</v>
      </c>
      <c r="P30" s="28">
        <v>82.2</v>
      </c>
      <c r="Q30" s="24">
        <v>97.7</v>
      </c>
      <c r="R30" s="28">
        <v>71.8</v>
      </c>
      <c r="S30" s="24">
        <v>77.7</v>
      </c>
      <c r="T30" s="24">
        <v>80.900000000000006</v>
      </c>
      <c r="U30" s="54">
        <f t="shared" si="0"/>
        <v>106.50000000000001</v>
      </c>
      <c r="V30" s="54">
        <f t="shared" si="1"/>
        <v>29.030622989419129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105.4</v>
      </c>
      <c r="D31" s="23">
        <v>91.4</v>
      </c>
      <c r="E31" s="24">
        <v>89.5</v>
      </c>
      <c r="F31" s="40">
        <v>91.6</v>
      </c>
      <c r="G31" s="24">
        <v>96</v>
      </c>
      <c r="H31" s="29">
        <v>109.5</v>
      </c>
      <c r="I31" s="59">
        <v>111.9</v>
      </c>
      <c r="J31" s="29">
        <v>106.8</v>
      </c>
      <c r="K31" s="23">
        <v>99.2</v>
      </c>
      <c r="L31" s="24">
        <v>91.9</v>
      </c>
      <c r="M31" s="24">
        <v>104.2</v>
      </c>
      <c r="N31" s="29">
        <v>108</v>
      </c>
      <c r="O31" s="29">
        <v>105.3</v>
      </c>
      <c r="P31" s="29">
        <v>90.3</v>
      </c>
      <c r="Q31" s="29">
        <v>113.6</v>
      </c>
      <c r="R31" s="24">
        <v>92.8</v>
      </c>
      <c r="S31" s="29">
        <v>108.9</v>
      </c>
      <c r="T31" s="29">
        <v>101.7</v>
      </c>
      <c r="U31" s="54">
        <f t="shared" si="0"/>
        <v>100.99999999999999</v>
      </c>
      <c r="V31" s="54">
        <f t="shared" si="1"/>
        <v>8.1398083543292952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91.6</v>
      </c>
      <c r="D32" s="23">
        <v>89.9</v>
      </c>
      <c r="E32" s="34">
        <v>92.7</v>
      </c>
      <c r="F32" s="58">
        <v>79.2</v>
      </c>
      <c r="G32" s="34">
        <v>100.8</v>
      </c>
      <c r="H32" s="34">
        <v>96.6</v>
      </c>
      <c r="I32" s="58">
        <v>100.1</v>
      </c>
      <c r="J32" s="34">
        <v>99.7</v>
      </c>
      <c r="K32" s="23">
        <v>95.4</v>
      </c>
      <c r="L32" s="34">
        <v>97.3</v>
      </c>
      <c r="M32" s="34">
        <v>98.1</v>
      </c>
      <c r="N32" s="34">
        <v>102.3</v>
      </c>
      <c r="O32" s="28">
        <v>105.4</v>
      </c>
      <c r="P32" s="28">
        <v>93.2</v>
      </c>
      <c r="Q32" s="34">
        <v>96.9</v>
      </c>
      <c r="R32" s="34">
        <v>105.6</v>
      </c>
      <c r="S32" s="34">
        <v>101.5</v>
      </c>
      <c r="T32" s="28">
        <v>104.5</v>
      </c>
      <c r="U32" s="54">
        <f t="shared" si="0"/>
        <v>97.266666666666666</v>
      </c>
      <c r="V32" s="54">
        <f t="shared" si="1"/>
        <v>6.6560431874592387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90.7</v>
      </c>
      <c r="D33" s="23">
        <v>78.5</v>
      </c>
      <c r="E33" s="28">
        <v>95.6</v>
      </c>
      <c r="F33" s="40">
        <v>72.099999999999994</v>
      </c>
      <c r="G33" s="28">
        <v>87.8</v>
      </c>
      <c r="H33" s="29">
        <v>98.1</v>
      </c>
      <c r="I33" s="56">
        <v>100.9</v>
      </c>
      <c r="J33" s="29">
        <v>96.7</v>
      </c>
      <c r="K33" s="23">
        <v>92.1</v>
      </c>
      <c r="L33" s="28">
        <v>96.3</v>
      </c>
      <c r="M33" s="28">
        <v>97</v>
      </c>
      <c r="N33" s="29">
        <v>99.6</v>
      </c>
      <c r="O33" s="24">
        <v>105.7</v>
      </c>
      <c r="P33" s="24">
        <v>90.1</v>
      </c>
      <c r="Q33" s="29">
        <v>88</v>
      </c>
      <c r="R33" s="28">
        <v>96.7</v>
      </c>
      <c r="S33" s="29">
        <v>90.6</v>
      </c>
      <c r="T33" s="29">
        <v>91.4</v>
      </c>
      <c r="U33" s="54">
        <f t="shared" si="0"/>
        <v>92.661111111111097</v>
      </c>
      <c r="V33" s="54">
        <f t="shared" si="1"/>
        <v>8.5785341649071345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120</v>
      </c>
      <c r="B34" s="37" t="s">
        <v>75</v>
      </c>
      <c r="C34" s="28">
        <v>92.4</v>
      </c>
      <c r="D34" s="23">
        <v>99.5</v>
      </c>
      <c r="E34" s="28">
        <v>90.4</v>
      </c>
      <c r="F34" s="40">
        <v>84.8</v>
      </c>
      <c r="G34" s="28">
        <v>109.3</v>
      </c>
      <c r="H34" s="29">
        <v>95.4</v>
      </c>
      <c r="I34" s="56">
        <v>99.6</v>
      </c>
      <c r="J34" s="29">
        <v>101.2</v>
      </c>
      <c r="K34" s="23">
        <v>97.7</v>
      </c>
      <c r="L34" s="28">
        <v>98.1</v>
      </c>
      <c r="M34" s="28">
        <v>98.8</v>
      </c>
      <c r="N34" s="29">
        <v>103.7</v>
      </c>
      <c r="O34" s="34">
        <v>105.2</v>
      </c>
      <c r="P34" s="34">
        <v>94.8</v>
      </c>
      <c r="Q34" s="29">
        <v>102.3</v>
      </c>
      <c r="R34" s="28">
        <v>109.9</v>
      </c>
      <c r="S34" s="29">
        <v>106.7</v>
      </c>
      <c r="T34" s="29">
        <v>110.1</v>
      </c>
      <c r="U34" s="54">
        <f t="shared" si="0"/>
        <v>99.994444444444468</v>
      </c>
      <c r="V34" s="54">
        <f t="shared" si="1"/>
        <v>6.9403357539095545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113.3</v>
      </c>
      <c r="D35" s="23">
        <v>116</v>
      </c>
      <c r="E35" s="23">
        <v>134.5</v>
      </c>
      <c r="F35" s="57">
        <v>116.5</v>
      </c>
      <c r="G35" s="23">
        <v>123.3</v>
      </c>
      <c r="H35" s="23">
        <v>165.7</v>
      </c>
      <c r="I35" s="57">
        <v>134</v>
      </c>
      <c r="J35" s="23">
        <v>117.4</v>
      </c>
      <c r="K35" s="23">
        <v>115.4</v>
      </c>
      <c r="L35" s="23">
        <v>121.3</v>
      </c>
      <c r="M35" s="23">
        <v>141.1</v>
      </c>
      <c r="N35" s="23">
        <v>132.80000000000001</v>
      </c>
      <c r="O35" s="28">
        <v>112.2</v>
      </c>
      <c r="P35" s="28">
        <v>128.19999999999999</v>
      </c>
      <c r="Q35" s="23">
        <v>121.8</v>
      </c>
      <c r="R35" s="23">
        <v>116.9</v>
      </c>
      <c r="S35" s="23">
        <v>114.5</v>
      </c>
      <c r="T35" s="24">
        <v>120.3</v>
      </c>
      <c r="U35" s="54">
        <f t="shared" si="0"/>
        <v>124.73333333333332</v>
      </c>
      <c r="V35" s="54">
        <f t="shared" si="1"/>
        <v>10.624187576633641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96.6</v>
      </c>
      <c r="D36" s="23">
        <v>95.4</v>
      </c>
      <c r="E36" s="23">
        <v>100.5</v>
      </c>
      <c r="F36" s="57">
        <v>100.7</v>
      </c>
      <c r="G36" s="23">
        <v>105.4</v>
      </c>
      <c r="H36" s="23">
        <v>89.5</v>
      </c>
      <c r="I36" s="57">
        <v>158.6</v>
      </c>
      <c r="J36" s="23">
        <v>94.7</v>
      </c>
      <c r="K36" s="23">
        <v>99.4</v>
      </c>
      <c r="L36" s="23">
        <v>93.8</v>
      </c>
      <c r="M36" s="23">
        <v>93.1</v>
      </c>
      <c r="N36" s="23">
        <v>92.2</v>
      </c>
      <c r="O36" s="28">
        <v>91.9</v>
      </c>
      <c r="P36" s="28">
        <v>88.3</v>
      </c>
      <c r="Q36" s="23">
        <v>89.2</v>
      </c>
      <c r="R36" s="23">
        <v>91.8</v>
      </c>
      <c r="S36" s="23">
        <v>92.7</v>
      </c>
      <c r="T36" s="24">
        <v>98.2</v>
      </c>
      <c r="U36" s="54">
        <f t="shared" si="0"/>
        <v>98.444444444444457</v>
      </c>
      <c r="V36" s="54">
        <f t="shared" si="1"/>
        <v>15.931315810198509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119.2</v>
      </c>
      <c r="D37" s="23">
        <v>116</v>
      </c>
      <c r="E37" s="23">
        <v>115.6</v>
      </c>
      <c r="F37" s="57">
        <v>82.4</v>
      </c>
      <c r="G37" s="23">
        <v>108.8</v>
      </c>
      <c r="H37" s="23">
        <v>112.4</v>
      </c>
      <c r="I37" s="57">
        <v>117.7</v>
      </c>
      <c r="J37" s="23">
        <v>112.2</v>
      </c>
      <c r="K37" s="23">
        <v>93.6</v>
      </c>
      <c r="L37" s="23">
        <v>110.4</v>
      </c>
      <c r="M37" s="23">
        <v>110</v>
      </c>
      <c r="N37" s="23">
        <v>119.8</v>
      </c>
      <c r="O37" s="23">
        <v>107.8</v>
      </c>
      <c r="P37" s="23">
        <v>98.4</v>
      </c>
      <c r="Q37" s="23">
        <v>110.6</v>
      </c>
      <c r="R37" s="23">
        <v>102.1</v>
      </c>
      <c r="S37" s="23">
        <v>127.6</v>
      </c>
      <c r="T37" s="24">
        <v>129.5</v>
      </c>
      <c r="U37" s="54">
        <f t="shared" si="0"/>
        <v>110.78333333333332</v>
      </c>
      <c r="V37" s="54">
        <f t="shared" si="1"/>
        <v>10.341614996391545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99.8</v>
      </c>
      <c r="D38" s="23">
        <v>96.3</v>
      </c>
      <c r="E38" s="23">
        <v>80.099999999999994</v>
      </c>
      <c r="F38" s="57">
        <v>92.8</v>
      </c>
      <c r="G38" s="23">
        <v>109.4</v>
      </c>
      <c r="H38" s="23">
        <v>87.4</v>
      </c>
      <c r="I38" s="57">
        <v>99.3</v>
      </c>
      <c r="J38" s="23">
        <v>98.9</v>
      </c>
      <c r="K38" s="23">
        <v>86.8</v>
      </c>
      <c r="L38" s="23">
        <v>84.3</v>
      </c>
      <c r="M38" s="23">
        <v>88.7</v>
      </c>
      <c r="N38" s="23">
        <v>96.3</v>
      </c>
      <c r="O38" s="23">
        <v>84.5</v>
      </c>
      <c r="P38" s="23">
        <v>93</v>
      </c>
      <c r="Q38" s="23">
        <v>88.7</v>
      </c>
      <c r="R38" s="23">
        <v>100</v>
      </c>
      <c r="S38" s="23">
        <v>108.8</v>
      </c>
      <c r="T38" s="24">
        <v>92.5</v>
      </c>
      <c r="U38" s="54">
        <f t="shared" si="0"/>
        <v>93.755555555555546</v>
      </c>
      <c r="V38" s="54">
        <f t="shared" si="1"/>
        <v>8.6622866882069296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108.6</v>
      </c>
      <c r="D39" s="23">
        <v>100.6</v>
      </c>
      <c r="E39" s="23">
        <v>95.1</v>
      </c>
      <c r="F39" s="57">
        <v>108.6</v>
      </c>
      <c r="G39" s="23">
        <v>143.9</v>
      </c>
      <c r="H39" s="23">
        <v>120.4</v>
      </c>
      <c r="I39" s="57">
        <v>112.3</v>
      </c>
      <c r="J39" s="23">
        <v>184.9</v>
      </c>
      <c r="K39" s="23">
        <v>140.4</v>
      </c>
      <c r="L39" s="23">
        <v>96.7</v>
      </c>
      <c r="M39" s="23">
        <v>143.4</v>
      </c>
      <c r="N39" s="23">
        <v>116.8</v>
      </c>
      <c r="O39" s="23">
        <v>129.9</v>
      </c>
      <c r="P39" s="23">
        <v>144.30000000000001</v>
      </c>
      <c r="Q39" s="23">
        <v>211</v>
      </c>
      <c r="R39" s="23">
        <v>135.1</v>
      </c>
      <c r="S39" s="23">
        <v>117.8</v>
      </c>
      <c r="T39" s="24">
        <v>146.69999999999999</v>
      </c>
      <c r="U39" s="54">
        <f t="shared" si="0"/>
        <v>130.91666666666666</v>
      </c>
      <c r="V39" s="54">
        <f t="shared" si="1"/>
        <v>22.979596883655908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98</v>
      </c>
      <c r="D40" s="23">
        <v>100.8</v>
      </c>
      <c r="E40" s="23">
        <v>71.400000000000006</v>
      </c>
      <c r="F40" s="57">
        <v>91.5</v>
      </c>
      <c r="G40" s="23">
        <v>123.3</v>
      </c>
      <c r="H40" s="23">
        <v>134.5</v>
      </c>
      <c r="I40" s="57">
        <v>82.1</v>
      </c>
      <c r="J40" s="23">
        <v>129.80000000000001</v>
      </c>
      <c r="K40" s="23">
        <v>94</v>
      </c>
      <c r="L40" s="23">
        <v>137.69999999999999</v>
      </c>
      <c r="M40" s="23">
        <v>115.1</v>
      </c>
      <c r="N40" s="23">
        <v>131.69999999999999</v>
      </c>
      <c r="O40" s="23">
        <v>122.8</v>
      </c>
      <c r="P40" s="23">
        <v>117.7</v>
      </c>
      <c r="Q40" s="23">
        <v>103.1</v>
      </c>
      <c r="R40" s="23">
        <v>113.2</v>
      </c>
      <c r="S40" s="23">
        <v>105</v>
      </c>
      <c r="T40" s="24">
        <v>107</v>
      </c>
      <c r="U40" s="54">
        <f t="shared" si="0"/>
        <v>109.92777777777778</v>
      </c>
      <c r="V40" s="54">
        <f t="shared" si="1"/>
        <v>16.865732718853604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95.5</v>
      </c>
      <c r="D41" s="23">
        <v>93.9</v>
      </c>
      <c r="E41" s="23">
        <v>93.3</v>
      </c>
      <c r="F41" s="57">
        <v>110.3</v>
      </c>
      <c r="G41" s="23">
        <v>100.5</v>
      </c>
      <c r="H41" s="23">
        <v>105.1</v>
      </c>
      <c r="I41" s="57">
        <v>114.4</v>
      </c>
      <c r="J41" s="23">
        <v>115.4</v>
      </c>
      <c r="K41" s="23">
        <v>93.1</v>
      </c>
      <c r="L41" s="23">
        <v>99.1</v>
      </c>
      <c r="M41" s="23">
        <v>106.8</v>
      </c>
      <c r="N41" s="23">
        <v>105.8</v>
      </c>
      <c r="O41" s="23">
        <v>112.3</v>
      </c>
      <c r="P41" s="23">
        <v>110.9</v>
      </c>
      <c r="Q41" s="23">
        <v>114.2</v>
      </c>
      <c r="R41" s="23">
        <v>104.6</v>
      </c>
      <c r="S41" s="23">
        <v>100.6</v>
      </c>
      <c r="T41" s="24">
        <v>122</v>
      </c>
      <c r="U41" s="54">
        <f t="shared" si="0"/>
        <v>105.43333333333334</v>
      </c>
      <c r="V41" s="54">
        <f t="shared" si="1"/>
        <v>8.1440878042243305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96.2</v>
      </c>
      <c r="D42" s="23">
        <v>93.8</v>
      </c>
      <c r="E42" s="23">
        <v>100</v>
      </c>
      <c r="F42" s="57">
        <v>94.1</v>
      </c>
      <c r="G42" s="23">
        <v>105.1</v>
      </c>
      <c r="H42" s="23">
        <v>103.6</v>
      </c>
      <c r="I42" s="59">
        <v>110.3</v>
      </c>
      <c r="J42" s="23">
        <v>113.6</v>
      </c>
      <c r="K42" s="23">
        <v>100.5</v>
      </c>
      <c r="L42" s="23">
        <v>100.3</v>
      </c>
      <c r="M42" s="23">
        <v>109.3</v>
      </c>
      <c r="N42" s="23">
        <v>105.1</v>
      </c>
      <c r="O42" s="23">
        <v>106.1</v>
      </c>
      <c r="P42" s="23">
        <v>107.1</v>
      </c>
      <c r="Q42" s="23">
        <v>111.1</v>
      </c>
      <c r="R42" s="23">
        <v>104.6</v>
      </c>
      <c r="S42" s="23">
        <v>101.7</v>
      </c>
      <c r="T42" s="24">
        <v>104.8</v>
      </c>
      <c r="U42" s="54">
        <f t="shared" si="0"/>
        <v>103.73888888888887</v>
      </c>
      <c r="V42" s="54">
        <f t="shared" si="1"/>
        <v>5.416983398922433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57" t="s">
        <v>121</v>
      </c>
      <c r="B43" s="157"/>
      <c r="C43" s="157"/>
      <c r="D43" s="157"/>
      <c r="E43" s="157"/>
      <c r="F43" s="157"/>
      <c r="G43" s="157"/>
      <c r="H43" s="157"/>
      <c r="I43" s="60"/>
      <c r="J43" s="60"/>
      <c r="K43" s="60"/>
      <c r="L43" s="170"/>
      <c r="M43" s="170"/>
      <c r="N43" s="170"/>
      <c r="O43" s="170"/>
      <c r="P43" s="170"/>
      <c r="Q43" s="170"/>
      <c r="R43" s="170"/>
      <c r="S43" s="170"/>
      <c r="T43" s="170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1"/>
      <c r="V44" s="62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3"/>
      <c r="V45" s="63"/>
    </row>
    <row r="46" spans="1:25" ht="18.95" customHeight="1" x14ac:dyDescent="0.2">
      <c r="U46" s="60"/>
      <c r="V46" s="60"/>
      <c r="Y46" s="43"/>
    </row>
  </sheetData>
  <sheetProtection formatCells="0"/>
  <mergeCells count="25">
    <mergeCell ref="R5:R6"/>
    <mergeCell ref="F1:N1"/>
    <mergeCell ref="C5:C6"/>
    <mergeCell ref="D5:D6"/>
    <mergeCell ref="E5:E6"/>
    <mergeCell ref="F5:F6"/>
    <mergeCell ref="G5:G6"/>
    <mergeCell ref="H5:H6"/>
    <mergeCell ref="I5:I6"/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>
      <selection activeCell="E6" sqref="E6:E42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72" t="s">
        <v>138</v>
      </c>
      <c r="F1" s="172"/>
      <c r="G1" s="172"/>
      <c r="H1" s="172"/>
      <c r="I1" s="172"/>
      <c r="J1" s="172"/>
      <c r="K1" s="172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58" t="s">
        <v>0</v>
      </c>
      <c r="I3" s="158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59" t="s">
        <v>1</v>
      </c>
      <c r="B4" s="162" t="s">
        <v>2</v>
      </c>
      <c r="C4" s="165" t="s">
        <v>3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  <c r="Q4" s="15"/>
      <c r="R4" s="15"/>
    </row>
    <row r="5" spans="1:18" ht="24.75" x14ac:dyDescent="0.2">
      <c r="A5" s="160"/>
      <c r="B5" s="163"/>
      <c r="C5" s="16" t="s">
        <v>92</v>
      </c>
      <c r="D5" s="17" t="s">
        <v>93</v>
      </c>
      <c r="E5" s="17" t="s">
        <v>94</v>
      </c>
      <c r="F5" s="17" t="s">
        <v>122</v>
      </c>
      <c r="G5" s="17" t="s">
        <v>95</v>
      </c>
      <c r="H5" s="17" t="s">
        <v>123</v>
      </c>
      <c r="I5" s="17" t="s">
        <v>96</v>
      </c>
      <c r="J5" s="17" t="s">
        <v>97</v>
      </c>
      <c r="K5" s="17" t="s">
        <v>124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40">
        <v>98.4</v>
      </c>
      <c r="E6" s="146">
        <v>97.3</v>
      </c>
      <c r="F6" s="140"/>
      <c r="G6" s="140"/>
      <c r="H6" s="140"/>
      <c r="I6" s="140"/>
      <c r="J6" s="146"/>
      <c r="K6" s="140"/>
      <c r="L6" s="140"/>
      <c r="M6" s="140"/>
      <c r="N6" s="23"/>
      <c r="O6" s="23"/>
      <c r="P6" s="24">
        <f>ROUND(AVERAGE(D6:O6),1)</f>
        <v>97.9</v>
      </c>
      <c r="Q6" s="23">
        <f>AVERAGE(D6:O6)</f>
        <v>97.85</v>
      </c>
      <c r="R6" s="23">
        <f>STDEV(D6:O6)/Q6*100</f>
        <v>0.79490798089443881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1">
        <v>98.2</v>
      </c>
      <c r="E7" s="147">
        <v>97.1</v>
      </c>
      <c r="F7" s="141"/>
      <c r="G7" s="141"/>
      <c r="H7" s="142"/>
      <c r="I7" s="141"/>
      <c r="J7" s="147"/>
      <c r="K7" s="141"/>
      <c r="L7" s="141"/>
      <c r="M7" s="141"/>
      <c r="N7" s="29"/>
      <c r="O7" s="28"/>
      <c r="P7" s="24">
        <f t="shared" ref="P7:P42" si="0">ROUND(AVERAGE(D7:O7),1)</f>
        <v>97.7</v>
      </c>
      <c r="Q7" s="23">
        <f t="shared" ref="Q7:Q42" si="1">AVERAGE(D7:O7)</f>
        <v>97.65</v>
      </c>
      <c r="R7" s="23">
        <f t="shared" ref="R7:R42" si="2">STDEV(D7:O7)/Q7*100</f>
        <v>0.79653605663615801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2">
        <v>101.6</v>
      </c>
      <c r="E8" s="148">
        <v>101.3</v>
      </c>
      <c r="F8" s="142"/>
      <c r="G8" s="142"/>
      <c r="H8" s="142"/>
      <c r="I8" s="142"/>
      <c r="J8" s="142"/>
      <c r="K8" s="142"/>
      <c r="L8" s="142"/>
      <c r="M8" s="142"/>
      <c r="N8" s="29"/>
      <c r="O8" s="29"/>
      <c r="P8" s="24">
        <f t="shared" si="0"/>
        <v>101.5</v>
      </c>
      <c r="Q8" s="23">
        <f t="shared" si="1"/>
        <v>101.44999999999999</v>
      </c>
      <c r="R8" s="23">
        <f t="shared" si="2"/>
        <v>0.20910008315028319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2">
        <v>93.8</v>
      </c>
      <c r="E9" s="148">
        <v>93.3</v>
      </c>
      <c r="F9" s="142"/>
      <c r="G9" s="141"/>
      <c r="H9" s="142"/>
      <c r="I9" s="142"/>
      <c r="J9" s="148"/>
      <c r="K9" s="142"/>
      <c r="L9" s="142"/>
      <c r="M9" s="141"/>
      <c r="N9" s="29"/>
      <c r="O9" s="29"/>
      <c r="P9" s="24">
        <f t="shared" si="0"/>
        <v>93.6</v>
      </c>
      <c r="Q9" s="23">
        <f t="shared" si="1"/>
        <v>93.55</v>
      </c>
      <c r="R9" s="23">
        <f t="shared" si="2"/>
        <v>0.3779298670157924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2">
        <v>65.400000000000006</v>
      </c>
      <c r="E10" s="148">
        <v>67.2</v>
      </c>
      <c r="F10" s="142"/>
      <c r="G10" s="141"/>
      <c r="H10" s="142"/>
      <c r="I10" s="142"/>
      <c r="J10" s="148"/>
      <c r="K10" s="142"/>
      <c r="L10" s="142"/>
      <c r="M10" s="141"/>
      <c r="N10" s="29"/>
      <c r="O10" s="29"/>
      <c r="P10" s="24">
        <f t="shared" si="0"/>
        <v>66.3</v>
      </c>
      <c r="Q10" s="23">
        <f t="shared" si="1"/>
        <v>66.300000000000011</v>
      </c>
      <c r="R10" s="23">
        <f t="shared" si="2"/>
        <v>1.919746917248542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2">
        <v>96.8</v>
      </c>
      <c r="E11" s="148">
        <v>96.3</v>
      </c>
      <c r="F11" s="142"/>
      <c r="G11" s="141"/>
      <c r="H11" s="142"/>
      <c r="I11" s="142"/>
      <c r="J11" s="148"/>
      <c r="K11" s="142"/>
      <c r="L11" s="142"/>
      <c r="M11" s="141"/>
      <c r="N11" s="29"/>
      <c r="O11" s="29"/>
      <c r="P11" s="24">
        <f t="shared" si="0"/>
        <v>96.6</v>
      </c>
      <c r="Q11" s="23">
        <f t="shared" si="1"/>
        <v>96.55</v>
      </c>
      <c r="R11" s="23">
        <f t="shared" si="2"/>
        <v>0.36618683645082734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2">
        <v>95.8</v>
      </c>
      <c r="E12" s="148">
        <v>95.5</v>
      </c>
      <c r="F12" s="142"/>
      <c r="G12" s="141"/>
      <c r="H12" s="142"/>
      <c r="I12" s="142"/>
      <c r="J12" s="148"/>
      <c r="K12" s="142"/>
      <c r="L12" s="142"/>
      <c r="M12" s="141"/>
      <c r="N12" s="29"/>
      <c r="O12" s="29"/>
      <c r="P12" s="24">
        <f t="shared" si="0"/>
        <v>95.7</v>
      </c>
      <c r="Q12" s="23">
        <f t="shared" si="1"/>
        <v>95.65</v>
      </c>
      <c r="R12" s="23">
        <f t="shared" si="2"/>
        <v>0.22177943999577859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2">
        <v>95.9</v>
      </c>
      <c r="E13" s="148">
        <v>95.4</v>
      </c>
      <c r="F13" s="142"/>
      <c r="G13" s="141"/>
      <c r="H13" s="142"/>
      <c r="I13" s="142"/>
      <c r="J13" s="142"/>
      <c r="K13" s="142"/>
      <c r="L13" s="142"/>
      <c r="M13" s="141"/>
      <c r="N13" s="29"/>
      <c r="O13" s="29"/>
      <c r="P13" s="24">
        <f t="shared" si="0"/>
        <v>95.7</v>
      </c>
      <c r="Q13" s="23">
        <f t="shared" si="1"/>
        <v>95.65</v>
      </c>
      <c r="R13" s="23">
        <f t="shared" si="2"/>
        <v>0.36963239999296787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2">
        <v>104.8</v>
      </c>
      <c r="E14" s="148">
        <v>100.9</v>
      </c>
      <c r="F14" s="142"/>
      <c r="G14" s="141"/>
      <c r="H14" s="142"/>
      <c r="I14" s="142"/>
      <c r="J14" s="148"/>
      <c r="K14" s="142"/>
      <c r="L14" s="142"/>
      <c r="M14" s="141"/>
      <c r="N14" s="29"/>
      <c r="O14" s="29"/>
      <c r="P14" s="24">
        <f t="shared" si="0"/>
        <v>102.9</v>
      </c>
      <c r="Q14" s="23">
        <f t="shared" si="1"/>
        <v>102.85</v>
      </c>
      <c r="R14" s="23">
        <f t="shared" si="2"/>
        <v>2.6812994133471362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2">
        <v>101</v>
      </c>
      <c r="E15" s="148">
        <v>101.1</v>
      </c>
      <c r="F15" s="142"/>
      <c r="G15" s="141"/>
      <c r="H15" s="142"/>
      <c r="I15" s="142"/>
      <c r="J15" s="148"/>
      <c r="K15" s="142"/>
      <c r="L15" s="142"/>
      <c r="M15" s="141"/>
      <c r="N15" s="29"/>
      <c r="O15" s="29"/>
      <c r="P15" s="24">
        <f t="shared" si="0"/>
        <v>101.1</v>
      </c>
      <c r="Q15" s="23">
        <f t="shared" si="1"/>
        <v>101.05</v>
      </c>
      <c r="R15" s="23">
        <f t="shared" si="2"/>
        <v>6.9975930844780543E-2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2">
        <v>115.9</v>
      </c>
      <c r="E16" s="148">
        <v>115.7</v>
      </c>
      <c r="F16" s="142"/>
      <c r="G16" s="141"/>
      <c r="H16" s="142"/>
      <c r="I16" s="142"/>
      <c r="J16" s="148"/>
      <c r="K16" s="142"/>
      <c r="L16" s="142"/>
      <c r="M16" s="141"/>
      <c r="N16" s="29"/>
      <c r="O16" s="29"/>
      <c r="P16" s="24">
        <f t="shared" si="0"/>
        <v>115.8</v>
      </c>
      <c r="Q16" s="23">
        <f t="shared" si="1"/>
        <v>115.80000000000001</v>
      </c>
      <c r="R16" s="23">
        <f t="shared" si="2"/>
        <v>0.1221255235209944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1">
        <v>101.5</v>
      </c>
      <c r="E17" s="147">
        <v>102.1</v>
      </c>
      <c r="F17" s="141"/>
      <c r="G17" s="141"/>
      <c r="H17" s="142"/>
      <c r="I17" s="141"/>
      <c r="J17" s="147"/>
      <c r="K17" s="141"/>
      <c r="L17" s="141"/>
      <c r="M17" s="141"/>
      <c r="N17" s="29"/>
      <c r="O17" s="28"/>
      <c r="P17" s="24">
        <f t="shared" si="0"/>
        <v>101.8</v>
      </c>
      <c r="Q17" s="23">
        <f t="shared" si="1"/>
        <v>101.8</v>
      </c>
      <c r="R17" s="23">
        <f t="shared" si="2"/>
        <v>0.41676234647536786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40">
        <v>121.1</v>
      </c>
      <c r="E18" s="146">
        <v>121.1</v>
      </c>
      <c r="F18" s="140"/>
      <c r="G18" s="140"/>
      <c r="H18" s="140"/>
      <c r="I18" s="140"/>
      <c r="J18" s="142"/>
      <c r="K18" s="140"/>
      <c r="L18" s="140"/>
      <c r="M18" s="140"/>
      <c r="N18" s="23"/>
      <c r="O18" s="23"/>
      <c r="P18" s="24">
        <f t="shared" si="0"/>
        <v>121.1</v>
      </c>
      <c r="Q18" s="23">
        <f t="shared" si="1"/>
        <v>121.1</v>
      </c>
      <c r="R18" s="23">
        <f t="shared" si="2"/>
        <v>0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40">
        <v>102.7</v>
      </c>
      <c r="E19" s="146">
        <v>101.5</v>
      </c>
      <c r="F19" s="140"/>
      <c r="G19" s="140"/>
      <c r="H19" s="140"/>
      <c r="I19" s="140"/>
      <c r="J19" s="142"/>
      <c r="K19" s="140"/>
      <c r="L19" s="140"/>
      <c r="M19" s="140"/>
      <c r="N19" s="23"/>
      <c r="O19" s="23"/>
      <c r="P19" s="24">
        <f t="shared" si="0"/>
        <v>102.1</v>
      </c>
      <c r="Q19" s="23">
        <f t="shared" si="1"/>
        <v>102.1</v>
      </c>
      <c r="R19" s="23">
        <f t="shared" si="2"/>
        <v>0.83107555085588547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1">
        <v>103.7</v>
      </c>
      <c r="E20" s="147">
        <v>102.5</v>
      </c>
      <c r="F20" s="141"/>
      <c r="G20" s="141"/>
      <c r="H20" s="142"/>
      <c r="I20" s="141"/>
      <c r="J20" s="147"/>
      <c r="K20" s="141"/>
      <c r="L20" s="141"/>
      <c r="M20" s="141"/>
      <c r="N20" s="29"/>
      <c r="O20" s="28"/>
      <c r="P20" s="24">
        <f t="shared" si="0"/>
        <v>103.1</v>
      </c>
      <c r="Q20" s="23">
        <f t="shared" si="1"/>
        <v>103.1</v>
      </c>
      <c r="R20" s="23">
        <f t="shared" si="2"/>
        <v>0.82301468227338415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2">
        <v>102.3</v>
      </c>
      <c r="E21" s="148">
        <v>101.9</v>
      </c>
      <c r="F21" s="142"/>
      <c r="G21" s="142"/>
      <c r="H21" s="142"/>
      <c r="I21" s="142"/>
      <c r="J21" s="148"/>
      <c r="K21" s="142"/>
      <c r="L21" s="142"/>
      <c r="M21" s="142"/>
      <c r="N21" s="29"/>
      <c r="O21" s="29"/>
      <c r="P21" s="24">
        <f t="shared" si="0"/>
        <v>102.1</v>
      </c>
      <c r="Q21" s="23">
        <f t="shared" si="1"/>
        <v>102.1</v>
      </c>
      <c r="R21" s="23">
        <f t="shared" si="2"/>
        <v>0.277025183618622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2">
        <v>104</v>
      </c>
      <c r="E22" s="148">
        <v>102.6</v>
      </c>
      <c r="F22" s="142"/>
      <c r="G22" s="141"/>
      <c r="H22" s="142"/>
      <c r="I22" s="142"/>
      <c r="J22" s="148"/>
      <c r="K22" s="142"/>
      <c r="L22" s="142"/>
      <c r="M22" s="141"/>
      <c r="N22" s="29"/>
      <c r="O22" s="29"/>
      <c r="P22" s="24">
        <f t="shared" si="0"/>
        <v>103.3</v>
      </c>
      <c r="Q22" s="23">
        <f t="shared" si="1"/>
        <v>103.3</v>
      </c>
      <c r="R22" s="23">
        <f t="shared" si="2"/>
        <v>0.95832477605147204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2">
        <v>99.6</v>
      </c>
      <c r="E23" s="148">
        <v>99.4</v>
      </c>
      <c r="F23" s="142"/>
      <c r="G23" s="142"/>
      <c r="H23" s="142"/>
      <c r="I23" s="142"/>
      <c r="J23" s="148"/>
      <c r="K23" s="142"/>
      <c r="L23" s="142"/>
      <c r="M23" s="142"/>
      <c r="N23" s="29"/>
      <c r="O23" s="29"/>
      <c r="P23" s="24">
        <f t="shared" si="0"/>
        <v>99.5</v>
      </c>
      <c r="Q23" s="23">
        <f t="shared" si="1"/>
        <v>99.5</v>
      </c>
      <c r="R23" s="23">
        <f t="shared" si="2"/>
        <v>0.14213201631889597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2">
        <v>105</v>
      </c>
      <c r="E24" s="148">
        <v>105.1</v>
      </c>
      <c r="F24" s="142"/>
      <c r="G24" s="141"/>
      <c r="H24" s="142"/>
      <c r="I24" s="142"/>
      <c r="J24" s="148"/>
      <c r="K24" s="142"/>
      <c r="L24" s="142"/>
      <c r="M24" s="141"/>
      <c r="N24" s="29"/>
      <c r="O24" s="29"/>
      <c r="P24" s="24">
        <f t="shared" si="0"/>
        <v>105.1</v>
      </c>
      <c r="Q24" s="23">
        <f t="shared" si="1"/>
        <v>105.05</v>
      </c>
      <c r="R24" s="23">
        <f t="shared" si="2"/>
        <v>6.7311449898763198E-2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2">
        <v>98.1</v>
      </c>
      <c r="E25" s="148">
        <v>97.2</v>
      </c>
      <c r="F25" s="142"/>
      <c r="G25" s="142"/>
      <c r="H25" s="142"/>
      <c r="I25" s="142"/>
      <c r="J25" s="148"/>
      <c r="K25" s="142"/>
      <c r="L25" s="142"/>
      <c r="M25" s="142"/>
      <c r="N25" s="29"/>
      <c r="O25" s="29"/>
      <c r="P25" s="24">
        <f t="shared" si="0"/>
        <v>97.7</v>
      </c>
      <c r="Q25" s="23">
        <f t="shared" si="1"/>
        <v>97.65</v>
      </c>
      <c r="R25" s="23">
        <f t="shared" si="2"/>
        <v>0.65171131906593627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3">
        <v>114.7</v>
      </c>
      <c r="E26" s="149">
        <v>114.1</v>
      </c>
      <c r="F26" s="143"/>
      <c r="G26" s="143"/>
      <c r="H26" s="143"/>
      <c r="I26" s="143"/>
      <c r="J26" s="149"/>
      <c r="K26" s="149"/>
      <c r="L26" s="143"/>
      <c r="M26" s="143"/>
      <c r="N26" s="29"/>
      <c r="O26" s="29"/>
      <c r="P26" s="24">
        <f t="shared" si="0"/>
        <v>114.4</v>
      </c>
      <c r="Q26" s="23">
        <f t="shared" si="1"/>
        <v>114.4</v>
      </c>
      <c r="R26" s="23">
        <f t="shared" si="2"/>
        <v>0.37086019992301966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2">
        <v>113.9</v>
      </c>
      <c r="E27" s="148">
        <v>113.8</v>
      </c>
      <c r="F27" s="142"/>
      <c r="G27" s="142"/>
      <c r="H27" s="142"/>
      <c r="I27" s="142"/>
      <c r="J27" s="148"/>
      <c r="K27" s="148"/>
      <c r="L27" s="142"/>
      <c r="M27" s="142"/>
      <c r="N27" s="29"/>
      <c r="O27" s="28"/>
      <c r="P27" s="24">
        <f t="shared" si="0"/>
        <v>113.9</v>
      </c>
      <c r="Q27" s="23">
        <f t="shared" si="1"/>
        <v>113.85</v>
      </c>
      <c r="R27" s="23">
        <f t="shared" si="2"/>
        <v>6.2108632515292743E-2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2">
        <v>113.5</v>
      </c>
      <c r="E28" s="148">
        <v>113.1</v>
      </c>
      <c r="F28" s="142"/>
      <c r="G28" s="142"/>
      <c r="H28" s="142"/>
      <c r="I28" s="142"/>
      <c r="J28" s="148"/>
      <c r="K28" s="148"/>
      <c r="L28" s="142"/>
      <c r="M28" s="142"/>
      <c r="N28" s="34"/>
      <c r="O28" s="34"/>
      <c r="P28" s="24">
        <f t="shared" si="0"/>
        <v>113.3</v>
      </c>
      <c r="Q28" s="23">
        <f t="shared" si="1"/>
        <v>113.3</v>
      </c>
      <c r="R28" s="23">
        <f t="shared" si="2"/>
        <v>0.24964052292552785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1">
        <v>133.30000000000001</v>
      </c>
      <c r="E29" s="147">
        <v>129.9</v>
      </c>
      <c r="F29" s="141"/>
      <c r="G29" s="141"/>
      <c r="H29" s="144"/>
      <c r="I29" s="141"/>
      <c r="J29" s="147"/>
      <c r="K29" s="147"/>
      <c r="L29" s="141"/>
      <c r="M29" s="141"/>
      <c r="N29" s="29"/>
      <c r="O29" s="29"/>
      <c r="P29" s="24">
        <f t="shared" si="0"/>
        <v>131.6</v>
      </c>
      <c r="Q29" s="23">
        <f t="shared" si="1"/>
        <v>131.60000000000002</v>
      </c>
      <c r="R29" s="23">
        <f t="shared" si="2"/>
        <v>1.8268716231263415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4">
        <v>101.5</v>
      </c>
      <c r="E30" s="150">
        <v>100.3</v>
      </c>
      <c r="F30" s="144"/>
      <c r="G30" s="142"/>
      <c r="H30" s="142"/>
      <c r="I30" s="144"/>
      <c r="J30" s="150"/>
      <c r="K30" s="150"/>
      <c r="L30" s="144"/>
      <c r="M30" s="142"/>
      <c r="N30" s="29"/>
      <c r="O30" s="29"/>
      <c r="P30" s="24">
        <f t="shared" si="0"/>
        <v>100.9</v>
      </c>
      <c r="Q30" s="23">
        <f t="shared" si="1"/>
        <v>100.9</v>
      </c>
      <c r="R30" s="23">
        <f t="shared" si="2"/>
        <v>0.84095950190669866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3">
        <v>97.1</v>
      </c>
      <c r="E31" s="149">
        <v>97.2</v>
      </c>
      <c r="F31" s="143"/>
      <c r="G31" s="143"/>
      <c r="H31" s="143"/>
      <c r="I31" s="143"/>
      <c r="J31" s="149"/>
      <c r="K31" s="143"/>
      <c r="L31" s="143"/>
      <c r="M31" s="143"/>
      <c r="N31" s="24"/>
      <c r="O31" s="28"/>
      <c r="P31" s="24">
        <f t="shared" si="0"/>
        <v>97.2</v>
      </c>
      <c r="Q31" s="23">
        <f t="shared" si="1"/>
        <v>97.15</v>
      </c>
      <c r="R31" s="23">
        <f t="shared" si="2"/>
        <v>7.2785052103613773E-2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1">
        <v>93</v>
      </c>
      <c r="E32" s="147">
        <v>93.1</v>
      </c>
      <c r="F32" s="141"/>
      <c r="G32" s="141"/>
      <c r="H32" s="142"/>
      <c r="I32" s="141"/>
      <c r="J32" s="147"/>
      <c r="K32" s="141"/>
      <c r="L32" s="141"/>
      <c r="M32" s="141"/>
      <c r="N32" s="29"/>
      <c r="O32" s="24"/>
      <c r="P32" s="24">
        <f t="shared" si="0"/>
        <v>93.1</v>
      </c>
      <c r="Q32" s="23">
        <f t="shared" si="1"/>
        <v>93.05</v>
      </c>
      <c r="R32" s="23">
        <f t="shared" si="2"/>
        <v>7.59921312398181E-2</v>
      </c>
    </row>
    <row r="33" spans="1:19" ht="15.75" customHeight="1" x14ac:dyDescent="0.2">
      <c r="A33" s="25" t="s">
        <v>120</v>
      </c>
      <c r="B33" s="30" t="s">
        <v>75</v>
      </c>
      <c r="C33" s="35">
        <v>3.9729999999999999</v>
      </c>
      <c r="D33" s="141">
        <v>99.8</v>
      </c>
      <c r="E33" s="147">
        <v>99.9</v>
      </c>
      <c r="F33" s="141"/>
      <c r="G33" s="141"/>
      <c r="H33" s="142"/>
      <c r="I33" s="141"/>
      <c r="J33" s="147"/>
      <c r="K33" s="141"/>
      <c r="L33" s="141"/>
      <c r="M33" s="141"/>
      <c r="N33" s="34"/>
      <c r="O33" s="34"/>
      <c r="P33" s="24">
        <f t="shared" si="0"/>
        <v>99.9</v>
      </c>
      <c r="Q33" s="23">
        <f t="shared" si="1"/>
        <v>99.85</v>
      </c>
      <c r="R33" s="23">
        <f t="shared" si="2"/>
        <v>7.0816903473871595E-2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40">
        <v>121.3</v>
      </c>
      <c r="E34" s="146">
        <v>121.6</v>
      </c>
      <c r="F34" s="140"/>
      <c r="G34" s="140"/>
      <c r="H34" s="140"/>
      <c r="I34" s="140"/>
      <c r="J34" s="146"/>
      <c r="K34" s="140"/>
      <c r="L34" s="140"/>
      <c r="M34" s="140"/>
      <c r="N34" s="29"/>
      <c r="O34" s="28"/>
      <c r="P34" s="24">
        <f t="shared" si="0"/>
        <v>121.5</v>
      </c>
      <c r="Q34" s="23">
        <f t="shared" si="1"/>
        <v>121.44999999999999</v>
      </c>
      <c r="R34" s="23">
        <f t="shared" si="2"/>
        <v>0.17466614603208092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40">
        <v>98.2</v>
      </c>
      <c r="E35" s="146">
        <v>98.2</v>
      </c>
      <c r="F35" s="140"/>
      <c r="G35" s="140"/>
      <c r="H35" s="140"/>
      <c r="I35" s="140"/>
      <c r="J35" s="146"/>
      <c r="K35" s="140"/>
      <c r="L35" s="140"/>
      <c r="M35" s="140"/>
      <c r="N35" s="29"/>
      <c r="O35" s="28"/>
      <c r="P35" s="24">
        <f t="shared" si="0"/>
        <v>98.2</v>
      </c>
      <c r="Q35" s="23">
        <f t="shared" si="1"/>
        <v>98.2</v>
      </c>
      <c r="R35" s="23">
        <f t="shared" si="2"/>
        <v>0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40">
        <v>111</v>
      </c>
      <c r="E36" s="146">
        <v>110.7</v>
      </c>
      <c r="F36" s="140"/>
      <c r="G36" s="140"/>
      <c r="H36" s="140"/>
      <c r="I36" s="140"/>
      <c r="J36" s="146"/>
      <c r="K36" s="140"/>
      <c r="L36" s="140"/>
      <c r="M36" s="140"/>
      <c r="N36" s="23"/>
      <c r="O36" s="23"/>
      <c r="P36" s="24">
        <f t="shared" si="0"/>
        <v>110.9</v>
      </c>
      <c r="Q36" s="23">
        <f t="shared" si="1"/>
        <v>110.85</v>
      </c>
      <c r="R36" s="23">
        <f t="shared" si="2"/>
        <v>0.19136854700582975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40">
        <v>93.8</v>
      </c>
      <c r="E37" s="146">
        <v>94.6</v>
      </c>
      <c r="F37" s="140"/>
      <c r="G37" s="140"/>
      <c r="H37" s="140"/>
      <c r="I37" s="140"/>
      <c r="J37" s="146"/>
      <c r="K37" s="140"/>
      <c r="L37" s="140"/>
      <c r="M37" s="140"/>
      <c r="N37" s="23"/>
      <c r="O37" s="23"/>
      <c r="P37" s="24">
        <f t="shared" si="0"/>
        <v>94.2</v>
      </c>
      <c r="Q37" s="23">
        <f t="shared" si="1"/>
        <v>94.199999999999989</v>
      </c>
      <c r="R37" s="23">
        <f t="shared" si="2"/>
        <v>0.60051531310959239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40">
        <v>141.9</v>
      </c>
      <c r="E38" s="146">
        <v>141.9</v>
      </c>
      <c r="F38" s="140"/>
      <c r="G38" s="140"/>
      <c r="H38" s="140"/>
      <c r="I38" s="140"/>
      <c r="J38" s="146"/>
      <c r="K38" s="140"/>
      <c r="L38" s="140"/>
      <c r="M38" s="140"/>
      <c r="N38" s="23"/>
      <c r="O38" s="23"/>
      <c r="P38" s="24">
        <f t="shared" si="0"/>
        <v>141.9</v>
      </c>
      <c r="Q38" s="23">
        <f t="shared" si="1"/>
        <v>141.9</v>
      </c>
      <c r="R38" s="23">
        <f t="shared" si="2"/>
        <v>0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40">
        <v>109.1</v>
      </c>
      <c r="E39" s="146">
        <v>111.9</v>
      </c>
      <c r="F39" s="140"/>
      <c r="G39" s="140"/>
      <c r="H39" s="140"/>
      <c r="I39" s="140"/>
      <c r="J39" s="146"/>
      <c r="K39" s="140"/>
      <c r="L39" s="140"/>
      <c r="M39" s="140"/>
      <c r="N39" s="23"/>
      <c r="O39" s="23"/>
      <c r="P39" s="24">
        <f t="shared" si="0"/>
        <v>110.5</v>
      </c>
      <c r="Q39" s="23">
        <f t="shared" si="1"/>
        <v>110.5</v>
      </c>
      <c r="R39" s="23">
        <f t="shared" si="2"/>
        <v>1.7917637894319831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40">
        <v>104.3</v>
      </c>
      <c r="E40" s="146">
        <v>104.6</v>
      </c>
      <c r="F40" s="140"/>
      <c r="G40" s="140"/>
      <c r="H40" s="140"/>
      <c r="I40" s="140"/>
      <c r="J40" s="146"/>
      <c r="K40" s="140"/>
      <c r="L40" s="140"/>
      <c r="M40" s="140"/>
      <c r="N40" s="23"/>
      <c r="O40" s="23"/>
      <c r="P40" s="24">
        <f t="shared" si="0"/>
        <v>104.5</v>
      </c>
      <c r="Q40" s="23">
        <f t="shared" si="1"/>
        <v>104.44999999999999</v>
      </c>
      <c r="R40" s="23">
        <f t="shared" si="2"/>
        <v>0.20309433638675181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40">
        <v>104.9</v>
      </c>
      <c r="E41" s="140">
        <v>104.4</v>
      </c>
      <c r="F41" s="140"/>
      <c r="G41" s="140"/>
      <c r="H41" s="140"/>
      <c r="I41" s="140"/>
      <c r="J41" s="140"/>
      <c r="K41" s="140"/>
      <c r="L41" s="140"/>
      <c r="M41" s="140"/>
      <c r="N41" s="23"/>
      <c r="O41" s="23"/>
      <c r="P41" s="24">
        <f t="shared" si="0"/>
        <v>104.7</v>
      </c>
      <c r="Q41" s="23">
        <f t="shared" si="1"/>
        <v>104.65</v>
      </c>
      <c r="R41" s="23">
        <f t="shared" si="2"/>
        <v>0.33784366038535479</v>
      </c>
    </row>
    <row r="42" spans="1:19" ht="15.75" customHeight="1" x14ac:dyDescent="0.2">
      <c r="A42" s="20"/>
      <c r="B42" s="41" t="s">
        <v>108</v>
      </c>
      <c r="C42" s="39">
        <v>100</v>
      </c>
      <c r="D42" s="140">
        <v>105.2</v>
      </c>
      <c r="E42" s="140">
        <v>105.1</v>
      </c>
      <c r="F42" s="140"/>
      <c r="G42" s="140"/>
      <c r="H42" s="140"/>
      <c r="I42" s="140"/>
      <c r="J42" s="140"/>
      <c r="K42" s="140"/>
      <c r="L42" s="140"/>
      <c r="M42" s="140"/>
      <c r="N42" s="23"/>
      <c r="O42" s="23"/>
      <c r="P42" s="24">
        <f t="shared" si="0"/>
        <v>105.2</v>
      </c>
      <c r="Q42" s="23">
        <f t="shared" si="1"/>
        <v>105.15</v>
      </c>
      <c r="R42" s="23">
        <f t="shared" si="2"/>
        <v>6.7247435205573733E-2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view="pageLayout" topLeftCell="A28" zoomScaleSheetLayoutView="110" workbookViewId="0">
      <selection activeCell="AV1" sqref="AV1:BC1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6" customWidth="1"/>
    <col min="38" max="38" width="5.25" style="10" customWidth="1"/>
    <col min="39" max="39" width="20.375" style="10" customWidth="1"/>
    <col min="40" max="45" width="5.875" style="10" customWidth="1"/>
    <col min="46" max="46" width="7.125" style="84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202" t="s">
        <v>132</v>
      </c>
      <c r="B1" s="202"/>
      <c r="C1" s="202"/>
      <c r="D1" s="202"/>
      <c r="E1" s="202"/>
      <c r="F1" s="203" t="s">
        <v>141</v>
      </c>
      <c r="G1" s="203"/>
      <c r="H1" s="203"/>
      <c r="AB1" s="64"/>
      <c r="AC1" s="175" t="s">
        <v>125</v>
      </c>
      <c r="AD1" s="175"/>
      <c r="AE1" s="175"/>
      <c r="AF1" s="175"/>
      <c r="AG1" s="175"/>
      <c r="AH1" s="65"/>
      <c r="AI1" s="65"/>
      <c r="AJ1" s="66"/>
      <c r="AK1" s="66"/>
      <c r="AL1" s="204" t="s">
        <v>126</v>
      </c>
      <c r="AM1" s="204"/>
      <c r="AN1" s="204"/>
      <c r="AO1" s="204"/>
      <c r="AP1" s="204"/>
      <c r="AQ1" s="204"/>
      <c r="AR1" s="204"/>
      <c r="AS1" s="204"/>
      <c r="AT1" s="67"/>
      <c r="AU1" s="67"/>
      <c r="AV1" s="205" t="s">
        <v>148</v>
      </c>
      <c r="AW1" s="205"/>
      <c r="AX1" s="205"/>
      <c r="AY1" s="205"/>
      <c r="AZ1" s="205"/>
      <c r="BA1" s="205"/>
      <c r="BB1" s="205"/>
      <c r="BC1" s="205"/>
      <c r="BD1" s="68"/>
      <c r="BE1" s="68"/>
    </row>
    <row r="2" spans="1:62" ht="31.5" customHeight="1" x14ac:dyDescent="0.65">
      <c r="A2" s="69"/>
      <c r="B2" s="69"/>
      <c r="C2" s="200"/>
      <c r="D2" s="201"/>
      <c r="E2" s="206"/>
      <c r="F2" s="206"/>
      <c r="G2" s="206"/>
      <c r="H2" s="206"/>
      <c r="S2" s="172" t="s">
        <v>127</v>
      </c>
      <c r="T2" s="172"/>
      <c r="U2" s="172"/>
      <c r="V2" s="172"/>
      <c r="W2" s="172"/>
      <c r="X2" s="176" t="s">
        <v>141</v>
      </c>
      <c r="Y2" s="176"/>
      <c r="Z2" s="176"/>
      <c r="AA2" s="70"/>
      <c r="AB2" s="64"/>
      <c r="AC2" s="175" t="s">
        <v>141</v>
      </c>
      <c r="AD2" s="175"/>
      <c r="AE2" s="175"/>
      <c r="AF2" s="175"/>
      <c r="AG2" s="175"/>
      <c r="AH2" s="65"/>
      <c r="AI2" s="65"/>
      <c r="AJ2" s="66"/>
      <c r="AK2" s="66"/>
      <c r="AL2" s="204" t="s">
        <v>128</v>
      </c>
      <c r="AM2" s="204"/>
      <c r="AN2" s="204"/>
      <c r="AO2" s="204"/>
      <c r="AP2" s="204"/>
      <c r="AQ2" s="204"/>
      <c r="AR2" s="204"/>
      <c r="AS2" s="204"/>
      <c r="AT2" s="71"/>
      <c r="AU2" s="71"/>
      <c r="AV2" s="207" t="s">
        <v>129</v>
      </c>
      <c r="AW2" s="207"/>
      <c r="AX2" s="207"/>
      <c r="AY2" s="207"/>
      <c r="AZ2" s="207"/>
      <c r="BA2" s="207"/>
      <c r="BB2" s="207"/>
      <c r="BC2" s="207"/>
      <c r="BD2" s="72"/>
      <c r="BE2" s="72"/>
      <c r="BF2" s="68"/>
      <c r="BG2" s="68"/>
      <c r="BH2" s="68"/>
      <c r="BI2" s="68"/>
    </row>
    <row r="3" spans="1:62" ht="24.75" customHeight="1" x14ac:dyDescent="0.2">
      <c r="A3" s="189" t="s">
        <v>109</v>
      </c>
      <c r="B3" s="189"/>
      <c r="C3" s="189"/>
      <c r="D3" s="189"/>
      <c r="E3" s="189"/>
      <c r="F3" s="189"/>
      <c r="G3" s="189"/>
      <c r="H3" s="189"/>
      <c r="R3" s="47"/>
      <c r="S3" s="47"/>
      <c r="T3" s="73"/>
      <c r="U3" s="74"/>
      <c r="V3" s="74"/>
      <c r="W3" s="74"/>
      <c r="X3" s="74"/>
      <c r="Y3" s="74"/>
      <c r="Z3" s="74"/>
      <c r="AA3" s="74"/>
      <c r="AC3" s="189" t="s">
        <v>109</v>
      </c>
      <c r="AD3" s="189"/>
      <c r="AE3" s="189"/>
      <c r="AF3" s="189"/>
      <c r="AG3" s="189"/>
      <c r="AH3" s="75"/>
      <c r="AI3" s="75"/>
      <c r="AJ3" s="76"/>
      <c r="AK3" s="190" t="s">
        <v>130</v>
      </c>
      <c r="AL3" s="190"/>
      <c r="AM3" s="190"/>
      <c r="AN3" s="190"/>
      <c r="AO3" s="190"/>
      <c r="AP3" s="190"/>
      <c r="AQ3" s="190"/>
      <c r="AR3" s="190"/>
      <c r="AS3" s="190"/>
      <c r="AT3" s="77"/>
      <c r="AU3" s="78"/>
      <c r="AV3" s="191" t="s">
        <v>130</v>
      </c>
      <c r="AW3" s="191"/>
      <c r="AX3" s="191"/>
      <c r="AY3" s="191"/>
      <c r="AZ3" s="191"/>
      <c r="BA3" s="191"/>
      <c r="BB3" s="191"/>
      <c r="BC3" s="191"/>
      <c r="BD3" s="79"/>
    </row>
    <row r="4" spans="1:62" ht="52.5" customHeight="1" x14ac:dyDescent="0.25">
      <c r="A4" s="159" t="s">
        <v>1</v>
      </c>
      <c r="B4" s="162" t="s">
        <v>2</v>
      </c>
      <c r="C4" s="162" t="s">
        <v>92</v>
      </c>
      <c r="D4" s="192" t="s">
        <v>3</v>
      </c>
      <c r="E4" s="193"/>
      <c r="F4" s="194"/>
      <c r="G4" s="208" t="s">
        <v>110</v>
      </c>
      <c r="H4" s="209"/>
      <c r="U4" s="189" t="s">
        <v>109</v>
      </c>
      <c r="V4" s="189"/>
      <c r="W4" s="189"/>
      <c r="X4" s="189"/>
      <c r="Y4" s="189"/>
      <c r="Z4" s="189"/>
      <c r="AB4" s="64"/>
      <c r="AC4" s="159" t="s">
        <v>1</v>
      </c>
      <c r="AD4" s="162" t="s">
        <v>2</v>
      </c>
      <c r="AE4" s="192" t="s">
        <v>3</v>
      </c>
      <c r="AF4" s="193"/>
      <c r="AG4" s="194"/>
      <c r="AH4" s="80"/>
      <c r="AI4" s="81"/>
      <c r="AJ4" s="195"/>
      <c r="AK4" s="82"/>
      <c r="AL4" s="196" t="s">
        <v>1</v>
      </c>
      <c r="AM4" s="196" t="s">
        <v>2</v>
      </c>
      <c r="AN4" s="198" t="s">
        <v>133</v>
      </c>
      <c r="AO4" s="199"/>
      <c r="AP4" s="198" t="s">
        <v>136</v>
      </c>
      <c r="AQ4" s="199"/>
      <c r="AR4" s="198" t="s">
        <v>137</v>
      </c>
      <c r="AS4" s="199"/>
      <c r="AT4" s="83"/>
      <c r="AV4" s="196" t="s">
        <v>1</v>
      </c>
      <c r="AW4" s="196" t="s">
        <v>2</v>
      </c>
      <c r="AX4" s="198" t="s">
        <v>133</v>
      </c>
      <c r="AY4" s="199"/>
      <c r="AZ4" s="198" t="s">
        <v>136</v>
      </c>
      <c r="BA4" s="199"/>
      <c r="BB4" s="210" t="s">
        <v>137</v>
      </c>
      <c r="BC4" s="210"/>
      <c r="BD4" s="84"/>
    </row>
    <row r="5" spans="1:62" ht="68.25" customHeight="1" x14ac:dyDescent="0.25">
      <c r="A5" s="161"/>
      <c r="B5" s="164"/>
      <c r="C5" s="164"/>
      <c r="D5" s="85" t="s">
        <v>143</v>
      </c>
      <c r="E5" s="85" t="s">
        <v>139</v>
      </c>
      <c r="F5" s="86" t="s">
        <v>144</v>
      </c>
      <c r="G5" s="85" t="s">
        <v>140</v>
      </c>
      <c r="H5" s="85" t="s">
        <v>145</v>
      </c>
      <c r="S5" s="159" t="s">
        <v>1</v>
      </c>
      <c r="T5" s="162" t="s">
        <v>111</v>
      </c>
      <c r="U5" s="162" t="s">
        <v>92</v>
      </c>
      <c r="V5" s="178" t="s">
        <v>139</v>
      </c>
      <c r="W5" s="181" t="s">
        <v>144</v>
      </c>
      <c r="X5" s="184" t="s">
        <v>112</v>
      </c>
      <c r="Y5" s="185" t="s">
        <v>113</v>
      </c>
      <c r="Z5" s="185" t="s">
        <v>114</v>
      </c>
      <c r="AA5" s="87"/>
      <c r="AB5" s="88"/>
      <c r="AC5" s="161"/>
      <c r="AD5" s="164"/>
      <c r="AE5" s="89" t="s">
        <v>133</v>
      </c>
      <c r="AF5" s="151" t="s">
        <v>134</v>
      </c>
      <c r="AG5" s="151" t="s">
        <v>135</v>
      </c>
      <c r="AH5" s="90" t="s">
        <v>103</v>
      </c>
      <c r="AI5" s="91" t="s">
        <v>104</v>
      </c>
      <c r="AJ5" s="195"/>
      <c r="AK5" s="82"/>
      <c r="AL5" s="197"/>
      <c r="AM5" s="197"/>
      <c r="AN5" s="152" t="s">
        <v>139</v>
      </c>
      <c r="AO5" s="152" t="s">
        <v>143</v>
      </c>
      <c r="AP5" s="152" t="s">
        <v>139</v>
      </c>
      <c r="AQ5" s="152" t="s">
        <v>143</v>
      </c>
      <c r="AR5" s="152" t="s">
        <v>139</v>
      </c>
      <c r="AS5" s="152" t="s">
        <v>143</v>
      </c>
      <c r="AT5" s="71"/>
      <c r="AV5" s="197"/>
      <c r="AW5" s="197"/>
      <c r="AX5" s="152" t="s">
        <v>146</v>
      </c>
      <c r="AY5" s="152" t="s">
        <v>147</v>
      </c>
      <c r="AZ5" s="152" t="s">
        <v>146</v>
      </c>
      <c r="BA5" s="152" t="s">
        <v>147</v>
      </c>
      <c r="BB5" s="152" t="s">
        <v>146</v>
      </c>
      <c r="BC5" s="152" t="s">
        <v>147</v>
      </c>
    </row>
    <row r="6" spans="1:62" ht="22.5" customHeight="1" x14ac:dyDescent="0.25">
      <c r="A6" s="20" t="s">
        <v>22</v>
      </c>
      <c r="B6" s="21" t="s">
        <v>23</v>
      </c>
      <c r="C6" s="92">
        <v>29.605</v>
      </c>
      <c r="D6" s="93">
        <v>96.6</v>
      </c>
      <c r="E6" s="93">
        <v>98.4</v>
      </c>
      <c r="F6" s="153">
        <v>97.3</v>
      </c>
      <c r="G6" s="1">
        <v>-1.1000000000000001</v>
      </c>
      <c r="H6" s="2">
        <v>0.7</v>
      </c>
      <c r="S6" s="160"/>
      <c r="T6" s="163"/>
      <c r="U6" s="163"/>
      <c r="V6" s="179"/>
      <c r="W6" s="182"/>
      <c r="X6" s="179"/>
      <c r="Y6" s="186"/>
      <c r="Z6" s="186"/>
      <c r="AA6" s="87"/>
      <c r="AB6" s="88"/>
      <c r="AC6" s="20" t="s">
        <v>22</v>
      </c>
      <c r="AD6" s="21" t="s">
        <v>23</v>
      </c>
      <c r="AE6" s="93">
        <v>92.9</v>
      </c>
      <c r="AF6" s="93">
        <v>98.6</v>
      </c>
      <c r="AG6" s="94">
        <v>97.1</v>
      </c>
      <c r="AH6" s="23">
        <f>AVERAGE(AE6:AG6)</f>
        <v>96.2</v>
      </c>
      <c r="AI6" s="23">
        <f>STDEV(AE6:AG6)/AH6*100</f>
        <v>3.0713693768594856</v>
      </c>
      <c r="AJ6" s="95"/>
      <c r="AK6" s="95"/>
      <c r="AL6" s="96" t="s">
        <v>22</v>
      </c>
      <c r="AM6" s="97" t="s">
        <v>23</v>
      </c>
      <c r="AN6" s="98">
        <v>93</v>
      </c>
      <c r="AO6" s="98">
        <v>90.9</v>
      </c>
      <c r="AP6" s="98">
        <v>99.8</v>
      </c>
      <c r="AQ6" s="98">
        <v>98.7</v>
      </c>
      <c r="AR6" s="98">
        <v>98.3</v>
      </c>
      <c r="AS6" s="98">
        <v>96.3</v>
      </c>
      <c r="AT6" s="71"/>
      <c r="AV6" s="96" t="s">
        <v>22</v>
      </c>
      <c r="AW6" s="97" t="s">
        <v>23</v>
      </c>
      <c r="AX6" s="152">
        <v>-0.1</v>
      </c>
      <c r="AY6" s="152">
        <v>2.2000000000000002</v>
      </c>
      <c r="AZ6" s="152">
        <v>-1.2</v>
      </c>
      <c r="BA6" s="139">
        <v>-0.1</v>
      </c>
      <c r="BB6" s="152">
        <v>-1.2</v>
      </c>
      <c r="BC6" s="152">
        <v>0.8</v>
      </c>
    </row>
    <row r="7" spans="1:62" ht="12.75" customHeight="1" x14ac:dyDescent="0.25">
      <c r="A7" s="25" t="s">
        <v>24</v>
      </c>
      <c r="B7" s="26" t="s">
        <v>25</v>
      </c>
      <c r="C7" s="99">
        <v>28.256</v>
      </c>
      <c r="D7" s="93">
        <v>96.4</v>
      </c>
      <c r="E7" s="93">
        <v>98.2</v>
      </c>
      <c r="F7" s="154">
        <v>97.1</v>
      </c>
      <c r="G7" s="1">
        <v>-1.1000000000000001</v>
      </c>
      <c r="H7" s="2">
        <v>0.7</v>
      </c>
      <c r="S7" s="160"/>
      <c r="T7" s="163"/>
      <c r="U7" s="163"/>
      <c r="V7" s="179"/>
      <c r="W7" s="182"/>
      <c r="X7" s="179"/>
      <c r="Y7" s="186"/>
      <c r="Z7" s="186"/>
      <c r="AA7" s="87"/>
      <c r="AB7" s="88"/>
      <c r="AC7" s="25" t="s">
        <v>24</v>
      </c>
      <c r="AD7" s="26" t="s">
        <v>25</v>
      </c>
      <c r="AE7" s="93">
        <v>92.1</v>
      </c>
      <c r="AF7" s="93">
        <v>98.5</v>
      </c>
      <c r="AG7" s="94">
        <v>96.9</v>
      </c>
      <c r="AH7" s="23">
        <f t="shared" ref="AH7:AH41" si="0">AVERAGE(AE7:AG7)</f>
        <v>95.833333333333329</v>
      </c>
      <c r="AI7" s="23">
        <f t="shared" ref="AI7:AI41" si="1">STDEV(AE7:AG7)/AH7*100</f>
        <v>3.4754771469347649</v>
      </c>
      <c r="AJ7" s="95"/>
      <c r="AK7" s="95"/>
      <c r="AL7" s="101" t="s">
        <v>24</v>
      </c>
      <c r="AM7" s="102" t="s">
        <v>25</v>
      </c>
      <c r="AN7" s="98">
        <v>92.3</v>
      </c>
      <c r="AO7" s="98">
        <v>90.3</v>
      </c>
      <c r="AP7" s="98">
        <v>99.8</v>
      </c>
      <c r="AQ7" s="98">
        <v>98.7</v>
      </c>
      <c r="AR7" s="98">
        <v>98.2</v>
      </c>
      <c r="AS7" s="98">
        <v>96</v>
      </c>
      <c r="AT7" s="71"/>
      <c r="AV7" s="101" t="s">
        <v>24</v>
      </c>
      <c r="AW7" s="102" t="s">
        <v>25</v>
      </c>
      <c r="AX7" s="152">
        <v>-0.2</v>
      </c>
      <c r="AY7" s="152">
        <v>2</v>
      </c>
      <c r="AZ7" s="152">
        <v>-1.3</v>
      </c>
      <c r="BA7" s="139">
        <v>-0.2</v>
      </c>
      <c r="BB7" s="152">
        <v>-1.3</v>
      </c>
      <c r="BC7" s="152">
        <v>0.9</v>
      </c>
    </row>
    <row r="8" spans="1:62" ht="12" customHeight="1" x14ac:dyDescent="0.25">
      <c r="A8" s="25" t="s">
        <v>26</v>
      </c>
      <c r="B8" s="30" t="s">
        <v>27</v>
      </c>
      <c r="C8" s="103">
        <v>4.8869999999999996</v>
      </c>
      <c r="D8" s="93">
        <v>102.8</v>
      </c>
      <c r="E8" s="93">
        <v>101.6</v>
      </c>
      <c r="F8" s="154">
        <v>101.3</v>
      </c>
      <c r="G8" s="1">
        <v>-0.3</v>
      </c>
      <c r="H8" s="2">
        <v>-1.5</v>
      </c>
      <c r="S8" s="160"/>
      <c r="T8" s="163"/>
      <c r="U8" s="163"/>
      <c r="V8" s="179"/>
      <c r="W8" s="182"/>
      <c r="X8" s="179"/>
      <c r="Y8" s="186"/>
      <c r="Z8" s="186"/>
      <c r="AA8" s="87"/>
      <c r="AB8" s="88"/>
      <c r="AC8" s="25" t="s">
        <v>26</v>
      </c>
      <c r="AD8" s="30" t="s">
        <v>27</v>
      </c>
      <c r="AE8" s="93">
        <v>96.6</v>
      </c>
      <c r="AF8" s="93">
        <v>102.4</v>
      </c>
      <c r="AG8" s="94">
        <v>100.9</v>
      </c>
      <c r="AH8" s="23">
        <f t="shared" si="0"/>
        <v>99.966666666666654</v>
      </c>
      <c r="AI8" s="23">
        <f t="shared" si="1"/>
        <v>3.0115408976153688</v>
      </c>
      <c r="AJ8" s="95"/>
      <c r="AK8" s="95"/>
      <c r="AL8" s="101" t="s">
        <v>26</v>
      </c>
      <c r="AM8" s="102" t="s">
        <v>27</v>
      </c>
      <c r="AN8" s="98">
        <v>99.4</v>
      </c>
      <c r="AO8" s="98">
        <v>101.2</v>
      </c>
      <c r="AP8" s="98">
        <v>102.3</v>
      </c>
      <c r="AQ8" s="98">
        <v>103.8</v>
      </c>
      <c r="AR8" s="98">
        <v>101.2</v>
      </c>
      <c r="AS8" s="98">
        <v>101.9</v>
      </c>
      <c r="AT8" s="71"/>
      <c r="AV8" s="101" t="s">
        <v>26</v>
      </c>
      <c r="AW8" s="102" t="s">
        <v>27</v>
      </c>
      <c r="AX8" s="152">
        <v>-2.8</v>
      </c>
      <c r="AY8" s="152">
        <v>-4.5</v>
      </c>
      <c r="AZ8" s="152">
        <v>0.1</v>
      </c>
      <c r="BA8" s="139">
        <v>-1.3</v>
      </c>
      <c r="BB8" s="152">
        <v>-0.3</v>
      </c>
      <c r="BC8" s="152">
        <v>-1</v>
      </c>
    </row>
    <row r="9" spans="1:62" ht="12" customHeight="1" x14ac:dyDescent="0.25">
      <c r="A9" s="25" t="s">
        <v>28</v>
      </c>
      <c r="B9" s="32" t="s">
        <v>29</v>
      </c>
      <c r="C9" s="92">
        <v>6.18</v>
      </c>
      <c r="D9" s="93">
        <v>95.7</v>
      </c>
      <c r="E9" s="93">
        <v>93.8</v>
      </c>
      <c r="F9" s="154">
        <v>93.3</v>
      </c>
      <c r="G9" s="1">
        <v>-0.5</v>
      </c>
      <c r="H9" s="2">
        <v>-2.5</v>
      </c>
      <c r="S9" s="160"/>
      <c r="T9" s="163"/>
      <c r="U9" s="163"/>
      <c r="V9" s="179"/>
      <c r="W9" s="182"/>
      <c r="X9" s="179"/>
      <c r="Y9" s="186"/>
      <c r="Z9" s="186"/>
      <c r="AA9" s="104"/>
      <c r="AB9" s="88"/>
      <c r="AC9" s="25" t="s">
        <v>28</v>
      </c>
      <c r="AD9" s="32" t="s">
        <v>29</v>
      </c>
      <c r="AE9" s="93">
        <v>90.6</v>
      </c>
      <c r="AF9" s="93">
        <v>92.8</v>
      </c>
      <c r="AG9" s="94">
        <v>93</v>
      </c>
      <c r="AH9" s="23">
        <f t="shared" si="0"/>
        <v>92.133333333333326</v>
      </c>
      <c r="AI9" s="23">
        <f t="shared" si="1"/>
        <v>1.4453678983674543</v>
      </c>
      <c r="AJ9" s="95"/>
      <c r="AK9" s="95"/>
      <c r="AL9" s="101" t="s">
        <v>28</v>
      </c>
      <c r="AM9" s="102" t="s">
        <v>29</v>
      </c>
      <c r="AN9" s="98">
        <v>91.1</v>
      </c>
      <c r="AO9" s="98">
        <v>89.4</v>
      </c>
      <c r="AP9" s="98">
        <v>92.7</v>
      </c>
      <c r="AQ9" s="98">
        <v>95.1</v>
      </c>
      <c r="AR9" s="98">
        <v>94.7</v>
      </c>
      <c r="AS9" s="98">
        <v>97.5</v>
      </c>
      <c r="AT9" s="71"/>
      <c r="AV9" s="101" t="s">
        <v>28</v>
      </c>
      <c r="AW9" s="102" t="s">
        <v>29</v>
      </c>
      <c r="AX9" s="152">
        <v>-0.5</v>
      </c>
      <c r="AY9" s="152">
        <v>1.3</v>
      </c>
      <c r="AZ9" s="152">
        <v>0.1</v>
      </c>
      <c r="BA9" s="139">
        <v>-2.4</v>
      </c>
      <c r="BB9" s="152">
        <v>-1.8</v>
      </c>
      <c r="BC9" s="152">
        <v>-4.5999999999999996</v>
      </c>
    </row>
    <row r="10" spans="1:62" ht="12" customHeight="1" x14ac:dyDescent="0.25">
      <c r="A10" s="25" t="s">
        <v>30</v>
      </c>
      <c r="B10" s="30" t="s">
        <v>31</v>
      </c>
      <c r="C10" s="105">
        <v>0.90300000000000002</v>
      </c>
      <c r="D10" s="93">
        <v>68.400000000000006</v>
      </c>
      <c r="E10" s="93">
        <v>65.400000000000006</v>
      </c>
      <c r="F10" s="154">
        <v>67.2</v>
      </c>
      <c r="G10" s="1">
        <v>2.8</v>
      </c>
      <c r="H10" s="2">
        <v>-1.8</v>
      </c>
      <c r="S10" s="161"/>
      <c r="T10" s="164"/>
      <c r="U10" s="164"/>
      <c r="V10" s="180"/>
      <c r="W10" s="183"/>
      <c r="X10" s="180"/>
      <c r="Y10" s="187"/>
      <c r="Z10" s="187"/>
      <c r="AA10" s="1"/>
      <c r="AB10" s="88"/>
      <c r="AC10" s="25" t="s">
        <v>30</v>
      </c>
      <c r="AD10" s="30" t="s">
        <v>31</v>
      </c>
      <c r="AE10" s="93">
        <v>68.5</v>
      </c>
      <c r="AF10" s="93">
        <v>70</v>
      </c>
      <c r="AG10" s="94">
        <v>66.8</v>
      </c>
      <c r="AH10" s="23">
        <f t="shared" si="0"/>
        <v>68.433333333333337</v>
      </c>
      <c r="AI10" s="23">
        <f t="shared" si="1"/>
        <v>2.3395635574326037</v>
      </c>
      <c r="AJ10" s="95"/>
      <c r="AK10" s="95"/>
      <c r="AL10" s="101" t="s">
        <v>30</v>
      </c>
      <c r="AM10" s="102" t="s">
        <v>31</v>
      </c>
      <c r="AN10" s="98">
        <v>68.2</v>
      </c>
      <c r="AO10" s="98">
        <v>70.7</v>
      </c>
      <c r="AP10" s="98">
        <v>67.3</v>
      </c>
      <c r="AQ10" s="98">
        <v>68.8</v>
      </c>
      <c r="AR10" s="98">
        <v>65.7</v>
      </c>
      <c r="AS10" s="98">
        <v>72.2</v>
      </c>
      <c r="AT10" s="71"/>
      <c r="AV10" s="101" t="s">
        <v>30</v>
      </c>
      <c r="AW10" s="102" t="s">
        <v>31</v>
      </c>
      <c r="AX10" s="152">
        <v>0.4</v>
      </c>
      <c r="AY10" s="152">
        <v>-3.1</v>
      </c>
      <c r="AZ10" s="152">
        <v>4</v>
      </c>
      <c r="BA10" s="139">
        <v>1.7</v>
      </c>
      <c r="BB10" s="152">
        <v>1.7</v>
      </c>
      <c r="BC10" s="152">
        <v>-7.5</v>
      </c>
    </row>
    <row r="11" spans="1:62" ht="12" customHeight="1" x14ac:dyDescent="0.25">
      <c r="A11" s="25" t="s">
        <v>32</v>
      </c>
      <c r="B11" s="32" t="s">
        <v>33</v>
      </c>
      <c r="C11" s="106">
        <v>3.5270000000000001</v>
      </c>
      <c r="D11" s="93">
        <v>99</v>
      </c>
      <c r="E11" s="93">
        <v>96.8</v>
      </c>
      <c r="F11" s="154">
        <v>96.3</v>
      </c>
      <c r="G11" s="1">
        <v>-0.5</v>
      </c>
      <c r="H11" s="2">
        <v>-2.7</v>
      </c>
      <c r="S11" s="25" t="s">
        <v>22</v>
      </c>
      <c r="T11" s="32" t="s">
        <v>23</v>
      </c>
      <c r="U11" s="92">
        <v>29.605</v>
      </c>
      <c r="V11" s="107">
        <v>98.4</v>
      </c>
      <c r="W11" s="108">
        <v>97.3</v>
      </c>
      <c r="X11" s="3">
        <v>-1.1180000000000001</v>
      </c>
      <c r="Y11" s="3">
        <v>-0.31</v>
      </c>
      <c r="Z11" s="4">
        <v>68.739999999999995</v>
      </c>
      <c r="AA11" s="107"/>
      <c r="AB11" s="88"/>
      <c r="AC11" s="25" t="s">
        <v>32</v>
      </c>
      <c r="AD11" s="32" t="s">
        <v>33</v>
      </c>
      <c r="AE11" s="93">
        <v>91.9</v>
      </c>
      <c r="AF11" s="93">
        <v>96.5</v>
      </c>
      <c r="AG11" s="94">
        <v>99.2</v>
      </c>
      <c r="AH11" s="23">
        <f t="shared" si="0"/>
        <v>95.866666666666674</v>
      </c>
      <c r="AI11" s="23">
        <f t="shared" si="1"/>
        <v>3.8501182159249669</v>
      </c>
      <c r="AJ11" s="95"/>
      <c r="AK11" s="95"/>
      <c r="AL11" s="101" t="s">
        <v>32</v>
      </c>
      <c r="AM11" s="102" t="s">
        <v>33</v>
      </c>
      <c r="AN11" s="98">
        <v>91.9</v>
      </c>
      <c r="AO11" s="98">
        <v>92.9</v>
      </c>
      <c r="AP11" s="98">
        <v>96.9</v>
      </c>
      <c r="AQ11" s="98">
        <v>100.8</v>
      </c>
      <c r="AR11" s="98">
        <v>99.6</v>
      </c>
      <c r="AS11" s="98">
        <v>101.8</v>
      </c>
      <c r="AT11" s="71"/>
      <c r="AV11" s="101" t="s">
        <v>32</v>
      </c>
      <c r="AW11" s="102" t="s">
        <v>33</v>
      </c>
      <c r="AX11" s="152">
        <v>0</v>
      </c>
      <c r="AY11" s="152">
        <v>-1.1000000000000001</v>
      </c>
      <c r="AZ11" s="152">
        <v>-0.4</v>
      </c>
      <c r="BA11" s="139">
        <v>-4.3</v>
      </c>
      <c r="BB11" s="152">
        <v>-0.4</v>
      </c>
      <c r="BC11" s="152">
        <v>-2.6</v>
      </c>
    </row>
    <row r="12" spans="1:62" ht="15" customHeight="1" x14ac:dyDescent="0.25">
      <c r="A12" s="25" t="s">
        <v>34</v>
      </c>
      <c r="B12" s="30" t="s">
        <v>35</v>
      </c>
      <c r="C12" s="105">
        <v>1.335</v>
      </c>
      <c r="D12" s="93">
        <v>96.6</v>
      </c>
      <c r="E12" s="93">
        <v>95.8</v>
      </c>
      <c r="F12" s="154">
        <v>95.5</v>
      </c>
      <c r="G12" s="1">
        <v>-0.3</v>
      </c>
      <c r="H12" s="2">
        <v>-1.1000000000000001</v>
      </c>
      <c r="S12" s="25" t="s">
        <v>46</v>
      </c>
      <c r="T12" s="32" t="s">
        <v>47</v>
      </c>
      <c r="U12" s="106">
        <v>0.61499999999999999</v>
      </c>
      <c r="V12" s="107">
        <v>121.1</v>
      </c>
      <c r="W12" s="108">
        <v>121.1</v>
      </c>
      <c r="X12" s="3">
        <v>0</v>
      </c>
      <c r="Y12" s="3">
        <v>0</v>
      </c>
      <c r="Z12" s="4">
        <v>0</v>
      </c>
      <c r="AA12" s="2">
        <f t="shared" ref="AA12:AA23" si="2">ROUND((X12/V12-1)*100,1)</f>
        <v>-100</v>
      </c>
      <c r="AB12" s="88"/>
      <c r="AC12" s="25" t="s">
        <v>34</v>
      </c>
      <c r="AD12" s="30" t="s">
        <v>35</v>
      </c>
      <c r="AE12" s="93">
        <v>90.9</v>
      </c>
      <c r="AF12" s="93">
        <v>95.3</v>
      </c>
      <c r="AG12" s="94">
        <v>97.4</v>
      </c>
      <c r="AH12" s="23">
        <f t="shared" si="0"/>
        <v>94.533333333333346</v>
      </c>
      <c r="AI12" s="23">
        <f t="shared" si="1"/>
        <v>3.5089498637508965</v>
      </c>
      <c r="AJ12" s="95"/>
      <c r="AK12" s="95"/>
      <c r="AL12" s="101" t="s">
        <v>34</v>
      </c>
      <c r="AM12" s="102" t="s">
        <v>35</v>
      </c>
      <c r="AN12" s="98">
        <v>91.3</v>
      </c>
      <c r="AO12" s="98">
        <v>92.8</v>
      </c>
      <c r="AP12" s="98">
        <v>95.4</v>
      </c>
      <c r="AQ12" s="98">
        <v>96.5</v>
      </c>
      <c r="AR12" s="98">
        <v>97.7</v>
      </c>
      <c r="AS12" s="98">
        <v>97.9</v>
      </c>
      <c r="AT12" s="71"/>
      <c r="AV12" s="101" t="s">
        <v>34</v>
      </c>
      <c r="AW12" s="102" t="s">
        <v>35</v>
      </c>
      <c r="AX12" s="152">
        <v>-0.4</v>
      </c>
      <c r="AY12" s="152">
        <v>-2</v>
      </c>
      <c r="AZ12" s="152">
        <v>-0.1</v>
      </c>
      <c r="BA12" s="139">
        <v>-1.2</v>
      </c>
      <c r="BB12" s="152">
        <v>-0.3</v>
      </c>
      <c r="BC12" s="152">
        <v>-0.5</v>
      </c>
    </row>
    <row r="13" spans="1:62" ht="16.5" customHeight="1" x14ac:dyDescent="0.25">
      <c r="A13" s="25" t="s">
        <v>36</v>
      </c>
      <c r="B13" s="32" t="s">
        <v>37</v>
      </c>
      <c r="C13" s="106">
        <v>2.8560000000000003</v>
      </c>
      <c r="D13" s="93">
        <v>98.7</v>
      </c>
      <c r="E13" s="93">
        <v>95.9</v>
      </c>
      <c r="F13" s="154">
        <v>95.4</v>
      </c>
      <c r="G13" s="1">
        <v>-0.5</v>
      </c>
      <c r="H13" s="2">
        <v>-3.3</v>
      </c>
      <c r="S13" s="109" t="s">
        <v>48</v>
      </c>
      <c r="T13" s="32" t="s">
        <v>49</v>
      </c>
      <c r="U13" s="106">
        <v>6.4719999999999995</v>
      </c>
      <c r="V13" s="107">
        <v>102.7</v>
      </c>
      <c r="W13" s="108">
        <v>101.5</v>
      </c>
      <c r="X13" s="5">
        <v>-1.1679999999999999</v>
      </c>
      <c r="Y13" s="3">
        <v>-7.3999999999999996E-2</v>
      </c>
      <c r="Z13" s="4">
        <v>16.41</v>
      </c>
      <c r="AA13" s="2">
        <f t="shared" si="2"/>
        <v>-101.1</v>
      </c>
      <c r="AB13" s="88"/>
      <c r="AC13" s="25" t="s">
        <v>36</v>
      </c>
      <c r="AD13" s="32" t="s">
        <v>37</v>
      </c>
      <c r="AE13" s="93">
        <v>89.2</v>
      </c>
      <c r="AF13" s="93">
        <v>95.7</v>
      </c>
      <c r="AG13" s="94">
        <v>97.6</v>
      </c>
      <c r="AH13" s="23">
        <f t="shared" si="0"/>
        <v>94.166666666666671</v>
      </c>
      <c r="AI13" s="23">
        <f t="shared" si="1"/>
        <v>4.6777927327758473</v>
      </c>
      <c r="AJ13" s="95"/>
      <c r="AK13" s="95"/>
      <c r="AL13" s="101" t="s">
        <v>36</v>
      </c>
      <c r="AM13" s="102" t="s">
        <v>37</v>
      </c>
      <c r="AN13" s="98">
        <v>89.9</v>
      </c>
      <c r="AO13" s="98">
        <v>85.9</v>
      </c>
      <c r="AP13" s="98">
        <v>96.7</v>
      </c>
      <c r="AQ13" s="98">
        <v>107.5</v>
      </c>
      <c r="AR13" s="98">
        <v>97.5</v>
      </c>
      <c r="AS13" s="98">
        <v>94.8</v>
      </c>
      <c r="AT13" s="71"/>
      <c r="AV13" s="101" t="s">
        <v>36</v>
      </c>
      <c r="AW13" s="102" t="s">
        <v>37</v>
      </c>
      <c r="AX13" s="152">
        <v>-0.8</v>
      </c>
      <c r="AY13" s="152">
        <v>3.8</v>
      </c>
      <c r="AZ13" s="152">
        <v>-1</v>
      </c>
      <c r="BA13" s="139">
        <v>-11</v>
      </c>
      <c r="BB13" s="152">
        <v>0.1</v>
      </c>
      <c r="BC13" s="152">
        <v>3</v>
      </c>
      <c r="BF13" s="65"/>
      <c r="BH13" s="175"/>
      <c r="BI13" s="175"/>
      <c r="BJ13" s="175"/>
    </row>
    <row r="14" spans="1:62" ht="17.25" customHeight="1" x14ac:dyDescent="0.25">
      <c r="A14" s="25" t="s">
        <v>38</v>
      </c>
      <c r="B14" s="32" t="s">
        <v>39</v>
      </c>
      <c r="C14" s="106">
        <v>6.016</v>
      </c>
      <c r="D14" s="93">
        <v>89.5</v>
      </c>
      <c r="E14" s="93">
        <v>104.8</v>
      </c>
      <c r="F14" s="154">
        <v>100.9</v>
      </c>
      <c r="G14" s="1">
        <v>-3.7</v>
      </c>
      <c r="H14" s="2">
        <v>12.7</v>
      </c>
      <c r="S14" s="110" t="s">
        <v>61</v>
      </c>
      <c r="T14" s="30" t="s">
        <v>62</v>
      </c>
      <c r="U14" s="105">
        <v>25.359000000000002</v>
      </c>
      <c r="V14" s="107">
        <v>114.7</v>
      </c>
      <c r="W14" s="108">
        <v>114.1</v>
      </c>
      <c r="X14" s="5">
        <v>-0.52300000000000002</v>
      </c>
      <c r="Y14" s="3">
        <v>-0.14499999999999999</v>
      </c>
      <c r="Z14" s="4">
        <v>32.15</v>
      </c>
      <c r="AA14" s="2">
        <f t="shared" si="2"/>
        <v>-100.5</v>
      </c>
      <c r="AB14" s="88"/>
      <c r="AC14" s="25" t="s">
        <v>38</v>
      </c>
      <c r="AD14" s="32" t="s">
        <v>39</v>
      </c>
      <c r="AE14" s="93">
        <v>91.2</v>
      </c>
      <c r="AF14" s="93">
        <v>104.8</v>
      </c>
      <c r="AG14" s="94">
        <v>99.9</v>
      </c>
      <c r="AH14" s="23">
        <f t="shared" si="0"/>
        <v>98.633333333333326</v>
      </c>
      <c r="AI14" s="23">
        <f t="shared" si="1"/>
        <v>6.9833512508941817</v>
      </c>
      <c r="AJ14" s="95"/>
      <c r="AK14" s="95"/>
      <c r="AL14" s="101" t="s">
        <v>38</v>
      </c>
      <c r="AM14" s="102" t="s">
        <v>39</v>
      </c>
      <c r="AN14" s="98">
        <v>88.6</v>
      </c>
      <c r="AO14" s="98">
        <v>81</v>
      </c>
      <c r="AP14" s="98">
        <v>110.5</v>
      </c>
      <c r="AQ14" s="98">
        <v>93.3</v>
      </c>
      <c r="AR14" s="98">
        <v>104.2</v>
      </c>
      <c r="AS14" s="98">
        <v>89.7</v>
      </c>
      <c r="AT14" s="71"/>
      <c r="AV14" s="101" t="s">
        <v>38</v>
      </c>
      <c r="AW14" s="102" t="s">
        <v>39</v>
      </c>
      <c r="AX14" s="152">
        <v>2.9</v>
      </c>
      <c r="AY14" s="152">
        <v>12.6</v>
      </c>
      <c r="AZ14" s="152">
        <v>-5.2</v>
      </c>
      <c r="BA14" s="139">
        <v>12.3</v>
      </c>
      <c r="BB14" s="152">
        <v>-4.0999999999999996</v>
      </c>
      <c r="BC14" s="152">
        <v>11.4</v>
      </c>
    </row>
    <row r="15" spans="1:62" ht="15" customHeight="1" x14ac:dyDescent="0.25">
      <c r="A15" s="25" t="s">
        <v>40</v>
      </c>
      <c r="B15" s="32" t="s">
        <v>41</v>
      </c>
      <c r="C15" s="106">
        <v>2.0750000000000002</v>
      </c>
      <c r="D15" s="93">
        <v>102.4</v>
      </c>
      <c r="E15" s="93">
        <v>101</v>
      </c>
      <c r="F15" s="154">
        <v>101.1</v>
      </c>
      <c r="G15" s="1">
        <v>0.1</v>
      </c>
      <c r="H15" s="2">
        <v>-1.3</v>
      </c>
      <c r="S15" s="110" t="s">
        <v>71</v>
      </c>
      <c r="T15" s="30" t="s">
        <v>72</v>
      </c>
      <c r="U15" s="105">
        <v>6.5239999999999991</v>
      </c>
      <c r="V15" s="107">
        <v>97.1</v>
      </c>
      <c r="W15" s="108">
        <v>97.2</v>
      </c>
      <c r="X15" s="5">
        <v>0.10299999999999999</v>
      </c>
      <c r="Y15" s="3">
        <v>6.0000000000000001E-3</v>
      </c>
      <c r="Z15" s="4">
        <v>-1.33</v>
      </c>
      <c r="AA15" s="2">
        <f t="shared" si="2"/>
        <v>-99.9</v>
      </c>
      <c r="AB15" s="88"/>
      <c r="AC15" s="25" t="s">
        <v>40</v>
      </c>
      <c r="AD15" s="32" t="s">
        <v>41</v>
      </c>
      <c r="AE15" s="93">
        <v>98.5</v>
      </c>
      <c r="AF15" s="93">
        <v>100</v>
      </c>
      <c r="AG15" s="94">
        <v>103.1</v>
      </c>
      <c r="AH15" s="23">
        <f t="shared" si="0"/>
        <v>100.53333333333335</v>
      </c>
      <c r="AI15" s="23">
        <f t="shared" si="1"/>
        <v>2.3334732506515761</v>
      </c>
      <c r="AJ15" s="95"/>
      <c r="AK15" s="95"/>
      <c r="AL15" s="101" t="s">
        <v>40</v>
      </c>
      <c r="AM15" s="102" t="s">
        <v>41</v>
      </c>
      <c r="AN15" s="98">
        <v>98.1</v>
      </c>
      <c r="AO15" s="98">
        <v>97.5</v>
      </c>
      <c r="AP15" s="98">
        <v>99.8</v>
      </c>
      <c r="AQ15" s="98">
        <v>103.1</v>
      </c>
      <c r="AR15" s="98">
        <v>103.1</v>
      </c>
      <c r="AS15" s="98">
        <v>103.2</v>
      </c>
      <c r="AT15" s="71"/>
      <c r="AV15" s="101" t="s">
        <v>40</v>
      </c>
      <c r="AW15" s="102" t="s">
        <v>41</v>
      </c>
      <c r="AX15" s="152">
        <v>0.4</v>
      </c>
      <c r="AY15" s="152">
        <v>1</v>
      </c>
      <c r="AZ15" s="152">
        <v>0.2</v>
      </c>
      <c r="BA15" s="139">
        <v>-3</v>
      </c>
      <c r="BB15" s="152">
        <v>0</v>
      </c>
      <c r="BC15" s="152">
        <v>-0.1</v>
      </c>
    </row>
    <row r="16" spans="1:62" ht="15" customHeight="1" x14ac:dyDescent="0.25">
      <c r="A16" s="25" t="s">
        <v>42</v>
      </c>
      <c r="B16" s="32" t="s">
        <v>43</v>
      </c>
      <c r="C16" s="106">
        <v>0.47700000000000009</v>
      </c>
      <c r="D16" s="93">
        <v>117.8</v>
      </c>
      <c r="E16" s="93">
        <v>115.9</v>
      </c>
      <c r="F16" s="154">
        <v>115.7</v>
      </c>
      <c r="G16" s="1">
        <v>-0.2</v>
      </c>
      <c r="H16" s="2">
        <v>-1.8</v>
      </c>
      <c r="S16" s="109" t="s">
        <v>76</v>
      </c>
      <c r="T16" s="32" t="s">
        <v>77</v>
      </c>
      <c r="U16" s="106">
        <v>4.1419999999999995</v>
      </c>
      <c r="V16" s="107">
        <v>121.3</v>
      </c>
      <c r="W16" s="108">
        <v>121.6</v>
      </c>
      <c r="X16" s="5">
        <v>0.247</v>
      </c>
      <c r="Y16" s="3">
        <v>1.2E-2</v>
      </c>
      <c r="Z16" s="4">
        <v>-2.66</v>
      </c>
      <c r="AA16" s="2">
        <f t="shared" si="2"/>
        <v>-99.8</v>
      </c>
      <c r="AB16" s="88"/>
      <c r="AC16" s="25" t="s">
        <v>42</v>
      </c>
      <c r="AD16" s="32" t="s">
        <v>43</v>
      </c>
      <c r="AE16" s="93">
        <v>118.1</v>
      </c>
      <c r="AF16" s="93">
        <v>116.4</v>
      </c>
      <c r="AG16" s="94">
        <v>113.4</v>
      </c>
      <c r="AH16" s="23">
        <f t="shared" si="0"/>
        <v>115.96666666666665</v>
      </c>
      <c r="AI16" s="23">
        <f t="shared" si="1"/>
        <v>2.0521206379536068</v>
      </c>
      <c r="AJ16" s="95"/>
      <c r="AK16" s="95"/>
      <c r="AL16" s="101" t="s">
        <v>42</v>
      </c>
      <c r="AM16" s="102" t="s">
        <v>43</v>
      </c>
      <c r="AN16" s="98">
        <v>117.9</v>
      </c>
      <c r="AO16" s="98">
        <v>118.8</v>
      </c>
      <c r="AP16" s="98">
        <v>116.6</v>
      </c>
      <c r="AQ16" s="98">
        <v>121.9</v>
      </c>
      <c r="AR16" s="98">
        <v>113.8</v>
      </c>
      <c r="AS16" s="98">
        <v>111.6</v>
      </c>
      <c r="AT16" s="71"/>
      <c r="AV16" s="101" t="s">
        <v>42</v>
      </c>
      <c r="AW16" s="102" t="s">
        <v>43</v>
      </c>
      <c r="AX16" s="152">
        <v>0.2</v>
      </c>
      <c r="AY16" s="152">
        <v>-0.6</v>
      </c>
      <c r="AZ16" s="152">
        <v>-0.2</v>
      </c>
      <c r="BA16" s="139">
        <v>-4.5</v>
      </c>
      <c r="BB16" s="152">
        <v>-0.4</v>
      </c>
      <c r="BC16" s="152">
        <v>1.6</v>
      </c>
    </row>
    <row r="17" spans="1:55" ht="15" customHeight="1" x14ac:dyDescent="0.25">
      <c r="A17" s="25" t="s">
        <v>44</v>
      </c>
      <c r="B17" s="26" t="s">
        <v>45</v>
      </c>
      <c r="C17" s="111">
        <v>1.349</v>
      </c>
      <c r="D17" s="93">
        <v>101.1</v>
      </c>
      <c r="E17" s="93">
        <v>101.5</v>
      </c>
      <c r="F17" s="154">
        <v>102.1</v>
      </c>
      <c r="G17" s="1">
        <v>0.6</v>
      </c>
      <c r="H17" s="2">
        <v>1</v>
      </c>
      <c r="S17" s="25" t="s">
        <v>78</v>
      </c>
      <c r="T17" s="32" t="s">
        <v>79</v>
      </c>
      <c r="U17" s="106">
        <v>15.185</v>
      </c>
      <c r="V17" s="107">
        <v>98.2</v>
      </c>
      <c r="W17" s="108">
        <v>98.2</v>
      </c>
      <c r="X17" s="5">
        <v>0</v>
      </c>
      <c r="Y17" s="3">
        <v>0</v>
      </c>
      <c r="Z17" s="4">
        <v>0</v>
      </c>
      <c r="AA17" s="2">
        <f t="shared" si="2"/>
        <v>-100</v>
      </c>
      <c r="AB17" s="88"/>
      <c r="AC17" s="25" t="s">
        <v>44</v>
      </c>
      <c r="AD17" s="26" t="s">
        <v>45</v>
      </c>
      <c r="AE17" s="93">
        <v>113.4</v>
      </c>
      <c r="AF17" s="93">
        <v>99.9</v>
      </c>
      <c r="AG17" s="94">
        <v>100.9</v>
      </c>
      <c r="AH17" s="23">
        <f t="shared" si="0"/>
        <v>104.73333333333335</v>
      </c>
      <c r="AI17" s="23">
        <f t="shared" si="1"/>
        <v>7.1822304878400729</v>
      </c>
      <c r="AJ17" s="95"/>
      <c r="AK17" s="95"/>
      <c r="AL17" s="101" t="s">
        <v>44</v>
      </c>
      <c r="AM17" s="102" t="s">
        <v>45</v>
      </c>
      <c r="AN17" s="98">
        <v>111.2</v>
      </c>
      <c r="AO17" s="98">
        <v>107.1</v>
      </c>
      <c r="AP17" s="98">
        <v>99.3</v>
      </c>
      <c r="AQ17" s="98">
        <v>99.5</v>
      </c>
      <c r="AR17" s="98">
        <v>101</v>
      </c>
      <c r="AS17" s="98">
        <v>101</v>
      </c>
      <c r="AT17" s="71"/>
      <c r="AV17" s="101" t="s">
        <v>44</v>
      </c>
      <c r="AW17" s="102" t="s">
        <v>45</v>
      </c>
      <c r="AX17" s="152">
        <v>2</v>
      </c>
      <c r="AY17" s="152">
        <v>5.9</v>
      </c>
      <c r="AZ17" s="152">
        <v>0.6</v>
      </c>
      <c r="BA17" s="139">
        <v>0.4</v>
      </c>
      <c r="BB17" s="152">
        <v>-0.1</v>
      </c>
      <c r="BC17" s="152">
        <v>-0.1</v>
      </c>
    </row>
    <row r="18" spans="1:55" ht="14.25" customHeight="1" x14ac:dyDescent="0.25">
      <c r="A18" s="20" t="s">
        <v>46</v>
      </c>
      <c r="B18" s="21" t="s">
        <v>47</v>
      </c>
      <c r="C18" s="106">
        <v>0.61499999999999999</v>
      </c>
      <c r="D18" s="93">
        <v>122.4</v>
      </c>
      <c r="E18" s="93">
        <v>121.1</v>
      </c>
      <c r="F18" s="154">
        <v>121.1</v>
      </c>
      <c r="G18" s="1">
        <v>0</v>
      </c>
      <c r="H18" s="2">
        <v>-1.1000000000000001</v>
      </c>
      <c r="S18" s="25" t="s">
        <v>80</v>
      </c>
      <c r="T18" s="32" t="s">
        <v>81</v>
      </c>
      <c r="U18" s="106">
        <v>3.109</v>
      </c>
      <c r="V18" s="107">
        <v>111</v>
      </c>
      <c r="W18" s="108">
        <v>110.7</v>
      </c>
      <c r="X18" s="5">
        <v>-0.27</v>
      </c>
      <c r="Y18" s="3">
        <v>-8.9999999999999993E-3</v>
      </c>
      <c r="Z18" s="4">
        <v>2</v>
      </c>
      <c r="AA18" s="2">
        <f t="shared" si="2"/>
        <v>-100.2</v>
      </c>
      <c r="AB18" s="64"/>
      <c r="AC18" s="20" t="s">
        <v>46</v>
      </c>
      <c r="AD18" s="21" t="s">
        <v>47</v>
      </c>
      <c r="AE18" s="93">
        <v>123.3</v>
      </c>
      <c r="AF18" s="93">
        <v>121.9</v>
      </c>
      <c r="AG18" s="94">
        <v>119</v>
      </c>
      <c r="AH18" s="23">
        <f t="shared" si="0"/>
        <v>121.39999999999999</v>
      </c>
      <c r="AI18" s="23">
        <f t="shared" si="1"/>
        <v>1.8065660790330562</v>
      </c>
      <c r="AJ18" s="95"/>
      <c r="AK18" s="95"/>
      <c r="AL18" s="96" t="s">
        <v>46</v>
      </c>
      <c r="AM18" s="97" t="s">
        <v>47</v>
      </c>
      <c r="AN18" s="98">
        <v>123.3</v>
      </c>
      <c r="AO18" s="98">
        <v>122.6</v>
      </c>
      <c r="AP18" s="98">
        <v>121.9</v>
      </c>
      <c r="AQ18" s="98">
        <v>124.8</v>
      </c>
      <c r="AR18" s="98">
        <v>119</v>
      </c>
      <c r="AS18" s="98">
        <v>119.6</v>
      </c>
      <c r="AT18" s="71"/>
      <c r="AV18" s="96" t="s">
        <v>46</v>
      </c>
      <c r="AW18" s="97" t="s">
        <v>47</v>
      </c>
      <c r="AX18" s="152">
        <v>0</v>
      </c>
      <c r="AY18" s="152">
        <v>0.6</v>
      </c>
      <c r="AZ18" s="152">
        <v>0</v>
      </c>
      <c r="BA18" s="139">
        <v>-2.2999999999999998</v>
      </c>
      <c r="BB18" s="152">
        <v>0</v>
      </c>
      <c r="BC18" s="152">
        <v>-0.5</v>
      </c>
    </row>
    <row r="19" spans="1:55" ht="11.25" customHeight="1" x14ac:dyDescent="0.25">
      <c r="A19" s="33" t="s">
        <v>48</v>
      </c>
      <c r="B19" s="21" t="s">
        <v>49</v>
      </c>
      <c r="C19" s="106">
        <v>6.4719999999999995</v>
      </c>
      <c r="D19" s="93">
        <v>103.4</v>
      </c>
      <c r="E19" s="93">
        <v>102.7</v>
      </c>
      <c r="F19" s="154">
        <v>101.5</v>
      </c>
      <c r="G19" s="1">
        <v>-1.2</v>
      </c>
      <c r="H19" s="2">
        <v>-1.8</v>
      </c>
      <c r="S19" s="25" t="s">
        <v>82</v>
      </c>
      <c r="T19" s="32" t="s">
        <v>83</v>
      </c>
      <c r="U19" s="106">
        <v>1.998</v>
      </c>
      <c r="V19" s="107">
        <v>93.8</v>
      </c>
      <c r="W19" s="108">
        <v>94.6</v>
      </c>
      <c r="X19" s="5">
        <v>0.85299999999999998</v>
      </c>
      <c r="Y19" s="3">
        <v>1.4999999999999999E-2</v>
      </c>
      <c r="Z19" s="4">
        <v>-3.33</v>
      </c>
      <c r="AA19" s="2">
        <f t="shared" si="2"/>
        <v>-99.1</v>
      </c>
      <c r="AB19" s="64"/>
      <c r="AC19" s="33" t="s">
        <v>48</v>
      </c>
      <c r="AD19" s="21" t="s">
        <v>49</v>
      </c>
      <c r="AE19" s="93">
        <v>92.4</v>
      </c>
      <c r="AF19" s="93">
        <v>103.3</v>
      </c>
      <c r="AG19" s="94">
        <v>104.8</v>
      </c>
      <c r="AH19" s="23">
        <f t="shared" si="0"/>
        <v>100.16666666666667</v>
      </c>
      <c r="AI19" s="23">
        <f t="shared" si="1"/>
        <v>6.7565550692311849</v>
      </c>
      <c r="AJ19" s="112"/>
      <c r="AK19" s="112"/>
      <c r="AL19" s="96" t="s">
        <v>48</v>
      </c>
      <c r="AM19" s="97" t="s">
        <v>49</v>
      </c>
      <c r="AN19" s="98">
        <v>92.7</v>
      </c>
      <c r="AO19" s="98">
        <v>90.9</v>
      </c>
      <c r="AP19" s="98">
        <v>103.5</v>
      </c>
      <c r="AQ19" s="98">
        <v>106.8</v>
      </c>
      <c r="AR19" s="98">
        <v>107.5</v>
      </c>
      <c r="AS19" s="98">
        <v>105.6</v>
      </c>
      <c r="AT19" s="71"/>
      <c r="AV19" s="96" t="s">
        <v>48</v>
      </c>
      <c r="AW19" s="97" t="s">
        <v>49</v>
      </c>
      <c r="AX19" s="152">
        <v>-0.3</v>
      </c>
      <c r="AY19" s="152">
        <v>1.7</v>
      </c>
      <c r="AZ19" s="152">
        <v>-0.2</v>
      </c>
      <c r="BA19" s="139">
        <v>-3.3</v>
      </c>
      <c r="BB19" s="152">
        <v>-2.5</v>
      </c>
      <c r="BC19" s="152">
        <v>-0.8</v>
      </c>
    </row>
    <row r="20" spans="1:55" ht="11.25" customHeight="1" x14ac:dyDescent="0.25">
      <c r="A20" s="25" t="s">
        <v>50</v>
      </c>
      <c r="B20" s="32" t="s">
        <v>51</v>
      </c>
      <c r="C20" s="106">
        <v>5.2859999999999996</v>
      </c>
      <c r="D20" s="93">
        <v>104.2</v>
      </c>
      <c r="E20" s="93">
        <v>103.7</v>
      </c>
      <c r="F20" s="154">
        <v>102.5</v>
      </c>
      <c r="G20" s="1">
        <v>-1.2</v>
      </c>
      <c r="H20" s="2">
        <v>-1.6</v>
      </c>
      <c r="S20" s="109" t="s">
        <v>84</v>
      </c>
      <c r="T20" s="32" t="s">
        <v>85</v>
      </c>
      <c r="U20" s="106">
        <v>0.92199999999999993</v>
      </c>
      <c r="V20" s="107">
        <v>141.9</v>
      </c>
      <c r="W20" s="108">
        <v>141.9</v>
      </c>
      <c r="X20" s="5">
        <v>0</v>
      </c>
      <c r="Y20" s="3">
        <v>0</v>
      </c>
      <c r="Z20" s="4">
        <v>0</v>
      </c>
      <c r="AA20" s="2">
        <f t="shared" si="2"/>
        <v>-100</v>
      </c>
      <c r="AB20" s="88"/>
      <c r="AC20" s="25" t="s">
        <v>50</v>
      </c>
      <c r="AD20" s="32" t="s">
        <v>51</v>
      </c>
      <c r="AE20" s="93">
        <v>91.5</v>
      </c>
      <c r="AF20" s="93">
        <v>105.6</v>
      </c>
      <c r="AG20" s="94">
        <v>105.3</v>
      </c>
      <c r="AH20" s="23">
        <f t="shared" si="0"/>
        <v>100.8</v>
      </c>
      <c r="AI20" s="23">
        <f t="shared" si="1"/>
        <v>7.9915009417247314</v>
      </c>
      <c r="AJ20" s="95"/>
      <c r="AK20" s="95"/>
      <c r="AL20" s="101" t="s">
        <v>50</v>
      </c>
      <c r="AM20" s="102" t="s">
        <v>51</v>
      </c>
      <c r="AN20" s="98">
        <v>91.9</v>
      </c>
      <c r="AO20" s="98">
        <v>90.3</v>
      </c>
      <c r="AP20" s="98">
        <v>105.8</v>
      </c>
      <c r="AQ20" s="98">
        <v>108.7</v>
      </c>
      <c r="AR20" s="98">
        <v>108.1</v>
      </c>
      <c r="AS20" s="98">
        <v>105.8</v>
      </c>
      <c r="AT20" s="71"/>
      <c r="AV20" s="101" t="s">
        <v>50</v>
      </c>
      <c r="AW20" s="102" t="s">
        <v>51</v>
      </c>
      <c r="AX20" s="152">
        <v>-0.4</v>
      </c>
      <c r="AY20" s="152">
        <v>1.3</v>
      </c>
      <c r="AZ20" s="152">
        <v>-0.2</v>
      </c>
      <c r="BA20" s="139">
        <v>-2.9</v>
      </c>
      <c r="BB20" s="152">
        <v>-2.6</v>
      </c>
      <c r="BC20" s="152">
        <v>-0.5</v>
      </c>
    </row>
    <row r="21" spans="1:55" ht="15" customHeight="1" x14ac:dyDescent="0.25">
      <c r="A21" s="25" t="s">
        <v>52</v>
      </c>
      <c r="B21" s="30" t="s">
        <v>53</v>
      </c>
      <c r="C21" s="105">
        <v>0.80600000000000005</v>
      </c>
      <c r="D21" s="93">
        <v>102</v>
      </c>
      <c r="E21" s="93">
        <v>102.3</v>
      </c>
      <c r="F21" s="154">
        <v>101.9</v>
      </c>
      <c r="G21" s="1">
        <v>-0.4</v>
      </c>
      <c r="H21" s="2">
        <v>-0.1</v>
      </c>
      <c r="S21" s="109" t="s">
        <v>86</v>
      </c>
      <c r="T21" s="32" t="s">
        <v>87</v>
      </c>
      <c r="U21" s="106">
        <v>1.5270000000000001</v>
      </c>
      <c r="V21" s="107">
        <v>109.1</v>
      </c>
      <c r="W21" s="108">
        <v>111.9</v>
      </c>
      <c r="X21" s="5">
        <v>2.5659999999999998</v>
      </c>
      <c r="Y21" s="3">
        <v>4.1000000000000002E-2</v>
      </c>
      <c r="Z21" s="4">
        <v>-9.09</v>
      </c>
      <c r="AA21" s="2">
        <f t="shared" si="2"/>
        <v>-97.6</v>
      </c>
      <c r="AB21" s="113"/>
      <c r="AC21" s="25" t="s">
        <v>52</v>
      </c>
      <c r="AD21" s="30" t="s">
        <v>53</v>
      </c>
      <c r="AE21" s="93">
        <v>100.2</v>
      </c>
      <c r="AF21" s="93">
        <v>108.4</v>
      </c>
      <c r="AG21" s="94">
        <v>104.8</v>
      </c>
      <c r="AH21" s="23">
        <f t="shared" si="0"/>
        <v>104.46666666666668</v>
      </c>
      <c r="AI21" s="23">
        <f t="shared" si="1"/>
        <v>3.934412927070416</v>
      </c>
      <c r="AJ21" s="95"/>
      <c r="AK21" s="95"/>
      <c r="AL21" s="101" t="s">
        <v>52</v>
      </c>
      <c r="AM21" s="102" t="s">
        <v>53</v>
      </c>
      <c r="AN21" s="98">
        <v>101</v>
      </c>
      <c r="AO21" s="98">
        <v>94.3</v>
      </c>
      <c r="AP21" s="98">
        <v>108.5</v>
      </c>
      <c r="AQ21" s="98">
        <v>111.7</v>
      </c>
      <c r="AR21" s="98">
        <v>105.5</v>
      </c>
      <c r="AS21" s="98">
        <v>102.3</v>
      </c>
      <c r="AT21" s="71"/>
      <c r="AV21" s="101" t="s">
        <v>52</v>
      </c>
      <c r="AW21" s="102" t="s">
        <v>53</v>
      </c>
      <c r="AX21" s="152">
        <v>-0.8</v>
      </c>
      <c r="AY21" s="152">
        <v>6.3</v>
      </c>
      <c r="AZ21" s="152">
        <v>-0.1</v>
      </c>
      <c r="BA21" s="139">
        <v>-3</v>
      </c>
      <c r="BB21" s="152">
        <v>-0.7</v>
      </c>
      <c r="BC21" s="152">
        <v>2.4</v>
      </c>
    </row>
    <row r="22" spans="1:55" ht="12.75" customHeight="1" x14ac:dyDescent="0.25">
      <c r="A22" s="25" t="s">
        <v>54</v>
      </c>
      <c r="B22" s="30" t="s">
        <v>51</v>
      </c>
      <c r="C22" s="105">
        <v>4.3969999999999994</v>
      </c>
      <c r="D22" s="93">
        <v>104.6</v>
      </c>
      <c r="E22" s="93">
        <v>104</v>
      </c>
      <c r="F22" s="154">
        <v>102.6</v>
      </c>
      <c r="G22" s="1">
        <v>-1.3</v>
      </c>
      <c r="H22" s="2">
        <v>-1.9</v>
      </c>
      <c r="S22" s="25" t="s">
        <v>88</v>
      </c>
      <c r="T22" s="26" t="s">
        <v>89</v>
      </c>
      <c r="U22" s="111">
        <v>4.5419999999999998</v>
      </c>
      <c r="V22" s="107">
        <v>104.3</v>
      </c>
      <c r="W22" s="108">
        <v>104.6</v>
      </c>
      <c r="X22" s="5">
        <v>0.28799999999999998</v>
      </c>
      <c r="Y22" s="3">
        <v>1.2999999999999999E-2</v>
      </c>
      <c r="Z22" s="4">
        <v>-2.88</v>
      </c>
      <c r="AA22" s="2">
        <f t="shared" si="2"/>
        <v>-99.7</v>
      </c>
      <c r="AB22" s="113"/>
      <c r="AC22" s="25" t="s">
        <v>54</v>
      </c>
      <c r="AD22" s="30" t="s">
        <v>51</v>
      </c>
      <c r="AE22" s="93">
        <v>87.6</v>
      </c>
      <c r="AF22" s="93">
        <v>105.6</v>
      </c>
      <c r="AG22" s="94">
        <v>105.3</v>
      </c>
      <c r="AH22" s="23">
        <f t="shared" si="0"/>
        <v>99.5</v>
      </c>
      <c r="AI22" s="23">
        <f t="shared" si="1"/>
        <v>10.358586809935622</v>
      </c>
      <c r="AJ22" s="95"/>
      <c r="AK22" s="95"/>
      <c r="AL22" s="101" t="s">
        <v>54</v>
      </c>
      <c r="AM22" s="102" t="s">
        <v>51</v>
      </c>
      <c r="AN22" s="98">
        <v>87.9</v>
      </c>
      <c r="AO22" s="98">
        <v>88.2</v>
      </c>
      <c r="AP22" s="98">
        <v>105.9</v>
      </c>
      <c r="AQ22" s="98">
        <v>108.7</v>
      </c>
      <c r="AR22" s="98">
        <v>108.5</v>
      </c>
      <c r="AS22" s="98">
        <v>106.3</v>
      </c>
      <c r="AT22" s="71"/>
      <c r="AV22" s="101" t="s">
        <v>54</v>
      </c>
      <c r="AW22" s="102" t="s">
        <v>51</v>
      </c>
      <c r="AX22" s="152">
        <v>-0.3</v>
      </c>
      <c r="AY22" s="152">
        <v>-0.7</v>
      </c>
      <c r="AZ22" s="152">
        <v>-0.3</v>
      </c>
      <c r="BA22" s="139">
        <v>-2.9</v>
      </c>
      <c r="BB22" s="152">
        <v>-2.9</v>
      </c>
      <c r="BC22" s="152">
        <v>-0.9</v>
      </c>
    </row>
    <row r="23" spans="1:55" ht="12.75" customHeight="1" x14ac:dyDescent="0.25">
      <c r="A23" s="25" t="s">
        <v>55</v>
      </c>
      <c r="B23" s="30" t="s">
        <v>56</v>
      </c>
      <c r="C23" s="105">
        <v>6.5000000000000002E-2</v>
      </c>
      <c r="D23" s="93">
        <v>100.5</v>
      </c>
      <c r="E23" s="93">
        <v>99.6</v>
      </c>
      <c r="F23" s="154">
        <v>99.4</v>
      </c>
      <c r="G23" s="1">
        <v>-0.2</v>
      </c>
      <c r="H23" s="2">
        <v>-1.1000000000000001</v>
      </c>
      <c r="S23" s="25" t="s">
        <v>90</v>
      </c>
      <c r="T23" s="114" t="s">
        <v>91</v>
      </c>
      <c r="U23" s="115">
        <v>100</v>
      </c>
      <c r="V23" s="107">
        <v>104.9</v>
      </c>
      <c r="W23" s="108">
        <v>104.4</v>
      </c>
      <c r="X23" s="5">
        <v>-0.5</v>
      </c>
      <c r="Y23" s="3">
        <v>-0.45100000000000001</v>
      </c>
      <c r="Z23" s="6">
        <v>100.00999999999999</v>
      </c>
      <c r="AA23" s="2">
        <f t="shared" si="2"/>
        <v>-100.5</v>
      </c>
      <c r="AB23" s="64"/>
      <c r="AC23" s="25" t="s">
        <v>55</v>
      </c>
      <c r="AD23" s="30" t="s">
        <v>56</v>
      </c>
      <c r="AE23" s="93">
        <v>114.5</v>
      </c>
      <c r="AF23" s="93">
        <v>85.7</v>
      </c>
      <c r="AG23" s="94">
        <v>109.8</v>
      </c>
      <c r="AH23" s="23">
        <f t="shared" si="0"/>
        <v>103.33333333333333</v>
      </c>
      <c r="AI23" s="23">
        <f t="shared" si="1"/>
        <v>14.952265357932459</v>
      </c>
      <c r="AJ23" s="95"/>
      <c r="AK23" s="95"/>
      <c r="AL23" s="101" t="s">
        <v>55</v>
      </c>
      <c r="AM23" s="102" t="s">
        <v>56</v>
      </c>
      <c r="AN23" s="98">
        <v>115.2</v>
      </c>
      <c r="AO23" s="98">
        <v>113.8</v>
      </c>
      <c r="AP23" s="98">
        <v>85.7</v>
      </c>
      <c r="AQ23" s="98">
        <v>87.3</v>
      </c>
      <c r="AR23" s="98">
        <v>110.1</v>
      </c>
      <c r="AS23" s="98">
        <v>107.7</v>
      </c>
      <c r="AT23" s="71"/>
      <c r="AV23" s="101" t="s">
        <v>55</v>
      </c>
      <c r="AW23" s="102" t="s">
        <v>56</v>
      </c>
      <c r="AX23" s="152">
        <v>-0.6</v>
      </c>
      <c r="AY23" s="152">
        <v>0.6</v>
      </c>
      <c r="AZ23" s="152">
        <v>0</v>
      </c>
      <c r="BA23" s="139">
        <v>-1.8</v>
      </c>
      <c r="BB23" s="152">
        <v>-0.3</v>
      </c>
      <c r="BC23" s="152">
        <v>1.9</v>
      </c>
    </row>
    <row r="24" spans="1:55" ht="16.5" customHeight="1" x14ac:dyDescent="0.25">
      <c r="A24" s="25" t="s">
        <v>57</v>
      </c>
      <c r="B24" s="30" t="s">
        <v>58</v>
      </c>
      <c r="C24" s="105">
        <v>1.7999999999999999E-2</v>
      </c>
      <c r="D24" s="93">
        <v>107.3</v>
      </c>
      <c r="E24" s="93">
        <v>105</v>
      </c>
      <c r="F24" s="154">
        <v>105.1</v>
      </c>
      <c r="G24" s="1">
        <v>0.1</v>
      </c>
      <c r="H24" s="2">
        <v>-2.1</v>
      </c>
      <c r="T24" s="174"/>
      <c r="U24" s="174"/>
      <c r="V24" s="174"/>
      <c r="W24" s="174"/>
      <c r="X24" s="174"/>
      <c r="Y24" s="174"/>
      <c r="Z24" s="174"/>
      <c r="AB24" s="88"/>
      <c r="AC24" s="25" t="s">
        <v>57</v>
      </c>
      <c r="AD24" s="30" t="s">
        <v>58</v>
      </c>
      <c r="AE24" s="93">
        <v>106.7</v>
      </c>
      <c r="AF24" s="93">
        <v>103.4</v>
      </c>
      <c r="AG24" s="94">
        <v>106.7</v>
      </c>
      <c r="AH24" s="23">
        <f t="shared" si="0"/>
        <v>105.60000000000001</v>
      </c>
      <c r="AI24" s="23">
        <f t="shared" si="1"/>
        <v>1.8042195912175787</v>
      </c>
      <c r="AJ24" s="95"/>
      <c r="AK24" s="95"/>
      <c r="AL24" s="101" t="s">
        <v>57</v>
      </c>
      <c r="AM24" s="102" t="s">
        <v>58</v>
      </c>
      <c r="AN24" s="98">
        <v>107.2</v>
      </c>
      <c r="AO24" s="98">
        <v>112.7</v>
      </c>
      <c r="AP24" s="98">
        <v>103</v>
      </c>
      <c r="AQ24" s="98">
        <v>106.5</v>
      </c>
      <c r="AR24" s="98">
        <v>106.7</v>
      </c>
      <c r="AS24" s="98">
        <v>105.7</v>
      </c>
      <c r="AT24" s="71"/>
      <c r="AV24" s="101" t="s">
        <v>57</v>
      </c>
      <c r="AW24" s="102" t="s">
        <v>58</v>
      </c>
      <c r="AX24" s="152">
        <v>-0.5</v>
      </c>
      <c r="AY24" s="152">
        <v>-5.3</v>
      </c>
      <c r="AZ24" s="152">
        <v>0.4</v>
      </c>
      <c r="BA24" s="139">
        <v>-2.9</v>
      </c>
      <c r="BB24" s="152">
        <v>0</v>
      </c>
      <c r="BC24" s="152">
        <v>0.9</v>
      </c>
    </row>
    <row r="25" spans="1:55" ht="18.75" customHeight="1" x14ac:dyDescent="0.25">
      <c r="A25" s="25" t="s">
        <v>59</v>
      </c>
      <c r="B25" s="30" t="s">
        <v>60</v>
      </c>
      <c r="C25" s="105">
        <v>1.1860000000000002</v>
      </c>
      <c r="D25" s="93">
        <v>99.9</v>
      </c>
      <c r="E25" s="93">
        <v>98.1</v>
      </c>
      <c r="F25" s="154">
        <v>97.2</v>
      </c>
      <c r="G25" s="1">
        <v>-0.9</v>
      </c>
      <c r="H25" s="2">
        <v>-2.7</v>
      </c>
      <c r="S25" s="172" t="s">
        <v>131</v>
      </c>
      <c r="T25" s="172"/>
      <c r="U25" s="172"/>
      <c r="V25" s="172"/>
      <c r="W25" s="172"/>
      <c r="X25" s="176" t="s">
        <v>141</v>
      </c>
      <c r="Y25" s="176"/>
      <c r="Z25" s="176"/>
      <c r="AA25" s="116"/>
      <c r="AB25" s="88"/>
      <c r="AC25" s="25" t="s">
        <v>59</v>
      </c>
      <c r="AD25" s="30" t="s">
        <v>60</v>
      </c>
      <c r="AE25" s="93">
        <v>97</v>
      </c>
      <c r="AF25" s="93">
        <v>93.9</v>
      </c>
      <c r="AG25" s="94">
        <v>102.8</v>
      </c>
      <c r="AH25" s="23">
        <f t="shared" si="0"/>
        <v>97.899999999999991</v>
      </c>
      <c r="AI25" s="23">
        <f t="shared" si="1"/>
        <v>4.614650458866806</v>
      </c>
      <c r="AJ25" s="95"/>
      <c r="AK25" s="95"/>
      <c r="AL25" s="101" t="s">
        <v>59</v>
      </c>
      <c r="AM25" s="102" t="s">
        <v>60</v>
      </c>
      <c r="AN25" s="98">
        <v>97</v>
      </c>
      <c r="AO25" s="98">
        <v>94</v>
      </c>
      <c r="AP25" s="98">
        <v>94.1</v>
      </c>
      <c r="AQ25" s="98">
        <v>98.9</v>
      </c>
      <c r="AR25" s="98">
        <v>105.2</v>
      </c>
      <c r="AS25" s="98">
        <v>104.8</v>
      </c>
      <c r="AT25" s="71"/>
      <c r="AV25" s="101" t="s">
        <v>59</v>
      </c>
      <c r="AW25" s="102" t="s">
        <v>60</v>
      </c>
      <c r="AX25" s="152">
        <v>0</v>
      </c>
      <c r="AY25" s="152">
        <v>3.2</v>
      </c>
      <c r="AZ25" s="152">
        <v>-0.2</v>
      </c>
      <c r="BA25" s="139">
        <v>-5.0999999999999996</v>
      </c>
      <c r="BB25" s="152">
        <v>-2.2999999999999998</v>
      </c>
      <c r="BC25" s="152">
        <v>-1.9</v>
      </c>
    </row>
    <row r="26" spans="1:55" ht="23.25" customHeight="1" x14ac:dyDescent="0.25">
      <c r="A26" s="117" t="s">
        <v>61</v>
      </c>
      <c r="B26" s="118" t="s">
        <v>62</v>
      </c>
      <c r="C26" s="105">
        <v>25.359000000000002</v>
      </c>
      <c r="D26" s="93">
        <v>115.6</v>
      </c>
      <c r="E26" s="93">
        <v>114.7</v>
      </c>
      <c r="F26" s="154">
        <v>114.1</v>
      </c>
      <c r="G26" s="1">
        <v>-0.5</v>
      </c>
      <c r="H26" s="2">
        <v>-1.3</v>
      </c>
      <c r="T26" s="73"/>
      <c r="U26" s="177"/>
      <c r="V26" s="177"/>
      <c r="W26" s="177"/>
      <c r="X26" s="177"/>
      <c r="Y26" s="177"/>
      <c r="Z26" s="177"/>
      <c r="AA26" s="177"/>
      <c r="AB26" s="88"/>
      <c r="AC26" s="117" t="s">
        <v>61</v>
      </c>
      <c r="AD26" s="118" t="s">
        <v>62</v>
      </c>
      <c r="AE26" s="93">
        <v>96.4</v>
      </c>
      <c r="AF26" s="93">
        <v>118.4</v>
      </c>
      <c r="AG26" s="94">
        <v>115.2</v>
      </c>
      <c r="AH26" s="23">
        <f t="shared" si="0"/>
        <v>110</v>
      </c>
      <c r="AI26" s="23">
        <f t="shared" si="1"/>
        <v>10.805569424075363</v>
      </c>
      <c r="AJ26" s="95"/>
      <c r="AK26" s="95"/>
      <c r="AL26" s="96" t="s">
        <v>61</v>
      </c>
      <c r="AM26" s="97" t="s">
        <v>62</v>
      </c>
      <c r="AN26" s="98">
        <v>98</v>
      </c>
      <c r="AO26" s="98">
        <v>102.4</v>
      </c>
      <c r="AP26" s="98">
        <v>118.6</v>
      </c>
      <c r="AQ26" s="98">
        <v>121.8</v>
      </c>
      <c r="AR26" s="98">
        <v>115.4</v>
      </c>
      <c r="AS26" s="98">
        <v>112.9</v>
      </c>
      <c r="AT26" s="71"/>
      <c r="AV26" s="96" t="s">
        <v>61</v>
      </c>
      <c r="AW26" s="97" t="s">
        <v>62</v>
      </c>
      <c r="AX26" s="152">
        <v>-1.6</v>
      </c>
      <c r="AY26" s="152">
        <v>-5.9</v>
      </c>
      <c r="AZ26" s="152">
        <v>-0.2</v>
      </c>
      <c r="BA26" s="139">
        <v>-2.8</v>
      </c>
      <c r="BB26" s="152">
        <v>-0.2</v>
      </c>
      <c r="BC26" s="152">
        <v>2</v>
      </c>
    </row>
    <row r="27" spans="1:55" ht="14.25" customHeight="1" x14ac:dyDescent="0.25">
      <c r="A27" s="25" t="s">
        <v>63</v>
      </c>
      <c r="B27" s="30" t="s">
        <v>64</v>
      </c>
      <c r="C27" s="105">
        <v>17.123000000000001</v>
      </c>
      <c r="D27" s="93">
        <v>114.8</v>
      </c>
      <c r="E27" s="93">
        <v>113.9</v>
      </c>
      <c r="F27" s="154">
        <v>113.8</v>
      </c>
      <c r="G27" s="1">
        <v>-0.1</v>
      </c>
      <c r="H27" s="2">
        <v>-0.9</v>
      </c>
      <c r="S27" s="119"/>
      <c r="T27" s="120"/>
      <c r="U27" s="188" t="s">
        <v>109</v>
      </c>
      <c r="V27" s="188"/>
      <c r="W27" s="188"/>
      <c r="X27" s="188"/>
      <c r="Y27" s="188"/>
      <c r="Z27" s="188"/>
      <c r="AA27" s="116"/>
      <c r="AB27" s="88"/>
      <c r="AC27" s="25" t="s">
        <v>63</v>
      </c>
      <c r="AD27" s="30" t="s">
        <v>64</v>
      </c>
      <c r="AE27" s="93">
        <v>92.6</v>
      </c>
      <c r="AF27" s="93">
        <v>114.7</v>
      </c>
      <c r="AG27" s="94">
        <v>122.4</v>
      </c>
      <c r="AH27" s="23">
        <f t="shared" si="0"/>
        <v>109.90000000000002</v>
      </c>
      <c r="AI27" s="23">
        <f t="shared" si="1"/>
        <v>14.075524349941352</v>
      </c>
      <c r="AJ27" s="95"/>
      <c r="AK27" s="95"/>
      <c r="AL27" s="101" t="s">
        <v>63</v>
      </c>
      <c r="AM27" s="102" t="s">
        <v>64</v>
      </c>
      <c r="AN27" s="98">
        <v>93.8</v>
      </c>
      <c r="AO27" s="98">
        <v>99.1</v>
      </c>
      <c r="AP27" s="98">
        <v>114.7</v>
      </c>
      <c r="AQ27" s="98">
        <v>117</v>
      </c>
      <c r="AR27" s="98">
        <v>122.3</v>
      </c>
      <c r="AS27" s="98">
        <v>119.8</v>
      </c>
      <c r="AT27" s="71"/>
      <c r="AV27" s="101" t="s">
        <v>63</v>
      </c>
      <c r="AW27" s="102" t="s">
        <v>64</v>
      </c>
      <c r="AX27" s="152">
        <v>-1.3</v>
      </c>
      <c r="AY27" s="152">
        <v>-6.6</v>
      </c>
      <c r="AZ27" s="152">
        <v>0</v>
      </c>
      <c r="BA27" s="139">
        <v>-2</v>
      </c>
      <c r="BB27" s="152">
        <v>0.1</v>
      </c>
      <c r="BC27" s="152">
        <v>2.2000000000000002</v>
      </c>
    </row>
    <row r="28" spans="1:55" ht="24.75" customHeight="1" x14ac:dyDescent="0.25">
      <c r="A28" s="121" t="s">
        <v>65</v>
      </c>
      <c r="B28" s="122" t="s">
        <v>66</v>
      </c>
      <c r="C28" s="105">
        <v>2.9820000000000002</v>
      </c>
      <c r="D28" s="93">
        <v>117.5</v>
      </c>
      <c r="E28" s="93">
        <v>113.5</v>
      </c>
      <c r="F28" s="154">
        <v>113.1</v>
      </c>
      <c r="G28" s="1">
        <v>-0.4</v>
      </c>
      <c r="H28" s="2">
        <v>-3.7</v>
      </c>
      <c r="S28" s="159" t="s">
        <v>1</v>
      </c>
      <c r="T28" s="162" t="s">
        <v>111</v>
      </c>
      <c r="U28" s="162" t="s">
        <v>92</v>
      </c>
      <c r="V28" s="178" t="s">
        <v>143</v>
      </c>
      <c r="W28" s="181" t="s">
        <v>144</v>
      </c>
      <c r="X28" s="184" t="s">
        <v>115</v>
      </c>
      <c r="Y28" s="185" t="s">
        <v>116</v>
      </c>
      <c r="Z28" s="185" t="s">
        <v>117</v>
      </c>
      <c r="AA28" s="87"/>
      <c r="AB28" s="88"/>
      <c r="AC28" s="121" t="s">
        <v>65</v>
      </c>
      <c r="AD28" s="122" t="s">
        <v>66</v>
      </c>
      <c r="AE28" s="93">
        <v>84.2</v>
      </c>
      <c r="AF28" s="93">
        <v>122.6</v>
      </c>
      <c r="AG28" s="94">
        <v>113.4</v>
      </c>
      <c r="AH28" s="23">
        <f t="shared" si="0"/>
        <v>106.73333333333335</v>
      </c>
      <c r="AI28" s="23">
        <f t="shared" si="1"/>
        <v>18.784452815593895</v>
      </c>
      <c r="AJ28" s="123"/>
      <c r="AK28" s="123"/>
      <c r="AL28" s="101" t="s">
        <v>105</v>
      </c>
      <c r="AM28" s="102" t="s">
        <v>66</v>
      </c>
      <c r="AN28" s="98">
        <v>84.7</v>
      </c>
      <c r="AO28" s="98">
        <v>97.9</v>
      </c>
      <c r="AP28" s="98">
        <v>122.8</v>
      </c>
      <c r="AQ28" s="98">
        <v>130.80000000000001</v>
      </c>
      <c r="AR28" s="98">
        <v>114.2</v>
      </c>
      <c r="AS28" s="98">
        <v>111.3</v>
      </c>
      <c r="AT28" s="71"/>
      <c r="AV28" s="101" t="s">
        <v>105</v>
      </c>
      <c r="AW28" s="102" t="s">
        <v>66</v>
      </c>
      <c r="AX28" s="152">
        <v>-0.6</v>
      </c>
      <c r="AY28" s="152">
        <v>-14</v>
      </c>
      <c r="AZ28" s="152">
        <v>-0.2</v>
      </c>
      <c r="BA28" s="139">
        <v>-6.3</v>
      </c>
      <c r="BB28" s="152">
        <v>-0.7</v>
      </c>
      <c r="BC28" s="152">
        <v>1.9</v>
      </c>
    </row>
    <row r="29" spans="1:55" ht="23.25" customHeight="1" x14ac:dyDescent="0.25">
      <c r="A29" s="25" t="s">
        <v>67</v>
      </c>
      <c r="B29" s="30" t="s">
        <v>68</v>
      </c>
      <c r="C29" s="105">
        <v>2.7069999999999999</v>
      </c>
      <c r="D29" s="93">
        <v>131.30000000000001</v>
      </c>
      <c r="E29" s="93">
        <v>133.30000000000001</v>
      </c>
      <c r="F29" s="154">
        <v>129.9</v>
      </c>
      <c r="G29" s="1">
        <v>-2.6</v>
      </c>
      <c r="H29" s="2">
        <v>-1.1000000000000001</v>
      </c>
      <c r="S29" s="160"/>
      <c r="T29" s="163"/>
      <c r="U29" s="163"/>
      <c r="V29" s="179"/>
      <c r="W29" s="182"/>
      <c r="X29" s="179"/>
      <c r="Y29" s="186"/>
      <c r="Z29" s="186"/>
      <c r="AA29" s="87"/>
      <c r="AB29" s="64"/>
      <c r="AC29" s="25" t="s">
        <v>67</v>
      </c>
      <c r="AD29" s="30" t="s">
        <v>68</v>
      </c>
      <c r="AE29" s="93">
        <v>144.30000000000001</v>
      </c>
      <c r="AF29" s="93">
        <v>147.1</v>
      </c>
      <c r="AG29" s="94">
        <v>85.7</v>
      </c>
      <c r="AH29" s="23">
        <f t="shared" si="0"/>
        <v>125.69999999999999</v>
      </c>
      <c r="AI29" s="23">
        <f t="shared" si="1"/>
        <v>27.580982316766594</v>
      </c>
      <c r="AJ29" s="95"/>
      <c r="AK29" s="95"/>
      <c r="AL29" s="101" t="s">
        <v>106</v>
      </c>
      <c r="AM29" s="102" t="s">
        <v>68</v>
      </c>
      <c r="AN29" s="98">
        <v>151.80000000000001</v>
      </c>
      <c r="AO29" s="98">
        <v>148.9</v>
      </c>
      <c r="AP29" s="98">
        <v>147.9</v>
      </c>
      <c r="AQ29" s="98">
        <v>153.30000000000001</v>
      </c>
      <c r="AR29" s="98">
        <v>86.9</v>
      </c>
      <c r="AS29" s="98">
        <v>82.1</v>
      </c>
      <c r="AT29" s="71"/>
      <c r="AV29" s="101" t="s">
        <v>106</v>
      </c>
      <c r="AW29" s="102" t="s">
        <v>68</v>
      </c>
      <c r="AX29" s="152">
        <v>-4.9000000000000004</v>
      </c>
      <c r="AY29" s="152">
        <v>-3.1</v>
      </c>
      <c r="AZ29" s="152">
        <v>-0.5</v>
      </c>
      <c r="BA29" s="139">
        <v>-4</v>
      </c>
      <c r="BB29" s="152">
        <v>-1.4</v>
      </c>
      <c r="BC29" s="152">
        <v>4.4000000000000004</v>
      </c>
    </row>
    <row r="30" spans="1:55" ht="21.75" customHeight="1" x14ac:dyDescent="0.25">
      <c r="A30" s="25" t="s">
        <v>69</v>
      </c>
      <c r="B30" s="30" t="s">
        <v>70</v>
      </c>
      <c r="C30" s="105">
        <v>2.5470000000000002</v>
      </c>
      <c r="D30" s="93">
        <v>101.7</v>
      </c>
      <c r="E30" s="93">
        <v>101.5</v>
      </c>
      <c r="F30" s="154">
        <v>100.3</v>
      </c>
      <c r="G30" s="1">
        <v>-1.2</v>
      </c>
      <c r="H30" s="2">
        <v>-1.4</v>
      </c>
      <c r="S30" s="160"/>
      <c r="T30" s="163"/>
      <c r="U30" s="163"/>
      <c r="V30" s="179"/>
      <c r="W30" s="182"/>
      <c r="X30" s="179"/>
      <c r="Y30" s="186"/>
      <c r="Z30" s="186"/>
      <c r="AA30" s="87"/>
      <c r="AB30" s="124"/>
      <c r="AC30" s="25" t="s">
        <v>69</v>
      </c>
      <c r="AD30" s="30" t="s">
        <v>70</v>
      </c>
      <c r="AE30" s="93">
        <v>95.8</v>
      </c>
      <c r="AF30" s="93">
        <v>103</v>
      </c>
      <c r="AG30" s="94">
        <v>100.2</v>
      </c>
      <c r="AH30" s="23">
        <f t="shared" si="0"/>
        <v>99.666666666666671</v>
      </c>
      <c r="AI30" s="23">
        <f t="shared" si="1"/>
        <v>3.6416475154023291</v>
      </c>
      <c r="AJ30" s="95"/>
      <c r="AK30" s="95"/>
      <c r="AL30" s="101" t="s">
        <v>107</v>
      </c>
      <c r="AM30" s="102" t="s">
        <v>70</v>
      </c>
      <c r="AN30" s="98">
        <v>97.1</v>
      </c>
      <c r="AO30" s="98">
        <v>94.8</v>
      </c>
      <c r="AP30" s="98">
        <v>104.5</v>
      </c>
      <c r="AQ30" s="98">
        <v>105.2</v>
      </c>
      <c r="AR30" s="98">
        <v>100.8</v>
      </c>
      <c r="AS30" s="98">
        <v>101.2</v>
      </c>
      <c r="AT30" s="71"/>
      <c r="AV30" s="101" t="s">
        <v>107</v>
      </c>
      <c r="AW30" s="102" t="s">
        <v>70</v>
      </c>
      <c r="AX30" s="152">
        <v>-1.3</v>
      </c>
      <c r="AY30" s="152">
        <v>1.1000000000000001</v>
      </c>
      <c r="AZ30" s="152">
        <v>-1.4</v>
      </c>
      <c r="BA30" s="139">
        <v>-2.1</v>
      </c>
      <c r="BB30" s="152">
        <v>-0.6</v>
      </c>
      <c r="BC30" s="152">
        <v>-1</v>
      </c>
    </row>
    <row r="31" spans="1:55" ht="32.25" customHeight="1" x14ac:dyDescent="0.25">
      <c r="A31" s="117" t="s">
        <v>71</v>
      </c>
      <c r="B31" s="118" t="s">
        <v>72</v>
      </c>
      <c r="C31" s="105">
        <v>6.5239999999999991</v>
      </c>
      <c r="D31" s="93">
        <v>98.4</v>
      </c>
      <c r="E31" s="93">
        <v>97.1</v>
      </c>
      <c r="F31" s="154">
        <v>97.2</v>
      </c>
      <c r="G31" s="1">
        <v>0.1</v>
      </c>
      <c r="H31" s="2">
        <v>-1.2</v>
      </c>
      <c r="S31" s="160"/>
      <c r="T31" s="163"/>
      <c r="U31" s="163"/>
      <c r="V31" s="179"/>
      <c r="W31" s="182"/>
      <c r="X31" s="179"/>
      <c r="Y31" s="186"/>
      <c r="Z31" s="186"/>
      <c r="AA31" s="87"/>
      <c r="AB31" s="124"/>
      <c r="AC31" s="117" t="s">
        <v>71</v>
      </c>
      <c r="AD31" s="118" t="s">
        <v>72</v>
      </c>
      <c r="AE31" s="93">
        <v>91.4</v>
      </c>
      <c r="AF31" s="93">
        <v>96.5</v>
      </c>
      <c r="AG31" s="94">
        <v>101.3</v>
      </c>
      <c r="AH31" s="23">
        <f t="shared" si="0"/>
        <v>96.399999999999991</v>
      </c>
      <c r="AI31" s="23">
        <f t="shared" si="1"/>
        <v>5.135640578625126</v>
      </c>
      <c r="AJ31" s="95"/>
      <c r="AK31" s="95"/>
      <c r="AL31" s="96" t="s">
        <v>71</v>
      </c>
      <c r="AM31" s="97" t="s">
        <v>72</v>
      </c>
      <c r="AN31" s="98">
        <v>90.8</v>
      </c>
      <c r="AO31" s="98">
        <v>92.3</v>
      </c>
      <c r="AP31" s="98">
        <v>96.5</v>
      </c>
      <c r="AQ31" s="98">
        <v>99.1</v>
      </c>
      <c r="AR31" s="98">
        <v>101.4</v>
      </c>
      <c r="AS31" s="98">
        <v>100.9</v>
      </c>
      <c r="AT31" s="71"/>
      <c r="AV31" s="96" t="s">
        <v>71</v>
      </c>
      <c r="AW31" s="97" t="s">
        <v>72</v>
      </c>
      <c r="AX31" s="152">
        <v>0.7</v>
      </c>
      <c r="AY31" s="152">
        <v>-1</v>
      </c>
      <c r="AZ31" s="152">
        <v>0</v>
      </c>
      <c r="BA31" s="139">
        <v>-2.6</v>
      </c>
      <c r="BB31" s="152">
        <v>-0.1</v>
      </c>
      <c r="BC31" s="152">
        <v>0.4</v>
      </c>
    </row>
    <row r="32" spans="1:55" ht="19.5" customHeight="1" x14ac:dyDescent="0.25">
      <c r="A32" s="25" t="s">
        <v>73</v>
      </c>
      <c r="B32" s="30" t="s">
        <v>74</v>
      </c>
      <c r="C32" s="105">
        <v>2.5509999999999997</v>
      </c>
      <c r="D32" s="93">
        <v>93.8</v>
      </c>
      <c r="E32" s="93">
        <v>93</v>
      </c>
      <c r="F32" s="154">
        <v>93.1</v>
      </c>
      <c r="G32" s="1">
        <v>0.1</v>
      </c>
      <c r="H32" s="2">
        <v>-0.7</v>
      </c>
      <c r="S32" s="160"/>
      <c r="T32" s="163"/>
      <c r="U32" s="163"/>
      <c r="V32" s="179"/>
      <c r="W32" s="182"/>
      <c r="X32" s="179"/>
      <c r="Y32" s="186"/>
      <c r="Z32" s="186"/>
      <c r="AA32" s="104"/>
      <c r="AB32" s="124"/>
      <c r="AC32" s="25" t="s">
        <v>73</v>
      </c>
      <c r="AD32" s="30" t="s">
        <v>74</v>
      </c>
      <c r="AE32" s="93">
        <v>87.3</v>
      </c>
      <c r="AF32" s="93">
        <v>92.5</v>
      </c>
      <c r="AG32" s="94">
        <v>96.2</v>
      </c>
      <c r="AH32" s="23">
        <f t="shared" si="0"/>
        <v>92</v>
      </c>
      <c r="AI32" s="23">
        <f t="shared" si="1"/>
        <v>4.8598019361104727</v>
      </c>
      <c r="AJ32" s="95"/>
      <c r="AK32" s="95"/>
      <c r="AL32" s="101" t="s">
        <v>73</v>
      </c>
      <c r="AM32" s="102" t="s">
        <v>74</v>
      </c>
      <c r="AN32" s="98">
        <v>87.2</v>
      </c>
      <c r="AO32" s="98">
        <v>87.1</v>
      </c>
      <c r="AP32" s="98">
        <v>92.4</v>
      </c>
      <c r="AQ32" s="98">
        <v>95.8</v>
      </c>
      <c r="AR32" s="98">
        <v>96.3</v>
      </c>
      <c r="AS32" s="98">
        <v>95.1</v>
      </c>
      <c r="AT32" s="71"/>
      <c r="AV32" s="101" t="s">
        <v>73</v>
      </c>
      <c r="AW32" s="102" t="s">
        <v>74</v>
      </c>
      <c r="AX32" s="152">
        <v>0.1</v>
      </c>
      <c r="AY32" s="152">
        <v>0.2</v>
      </c>
      <c r="AZ32" s="152">
        <v>0.1</v>
      </c>
      <c r="BA32" s="139">
        <v>-3.4</v>
      </c>
      <c r="BB32" s="152">
        <v>-0.1</v>
      </c>
      <c r="BC32" s="152">
        <v>1.2</v>
      </c>
    </row>
    <row r="33" spans="1:55" ht="17.25" customHeight="1" x14ac:dyDescent="0.25">
      <c r="A33" s="121" t="s">
        <v>120</v>
      </c>
      <c r="B33" s="122" t="s">
        <v>75</v>
      </c>
      <c r="C33" s="105">
        <v>3.9729999999999999</v>
      </c>
      <c r="D33" s="93">
        <v>101.3</v>
      </c>
      <c r="E33" s="93">
        <v>99.8</v>
      </c>
      <c r="F33" s="154">
        <v>99.9</v>
      </c>
      <c r="G33" s="1">
        <v>0.1</v>
      </c>
      <c r="H33" s="2">
        <v>-1.4</v>
      </c>
      <c r="S33" s="161"/>
      <c r="T33" s="164"/>
      <c r="U33" s="164"/>
      <c r="V33" s="180"/>
      <c r="W33" s="183"/>
      <c r="X33" s="180"/>
      <c r="Y33" s="187"/>
      <c r="Z33" s="187"/>
      <c r="AA33" s="1"/>
      <c r="AB33" s="124"/>
      <c r="AC33" s="121" t="s">
        <v>120</v>
      </c>
      <c r="AD33" s="122" t="s">
        <v>75</v>
      </c>
      <c r="AE33" s="93">
        <v>94.7</v>
      </c>
      <c r="AF33" s="93">
        <v>98.9</v>
      </c>
      <c r="AG33" s="94">
        <v>104</v>
      </c>
      <c r="AH33" s="23">
        <f t="shared" si="0"/>
        <v>99.2</v>
      </c>
      <c r="AI33" s="23">
        <f t="shared" si="1"/>
        <v>4.694810896046377</v>
      </c>
      <c r="AJ33" s="123"/>
      <c r="AK33" s="123"/>
      <c r="AL33" s="101" t="s">
        <v>120</v>
      </c>
      <c r="AM33" s="102" t="s">
        <v>75</v>
      </c>
      <c r="AN33" s="98">
        <v>93.7</v>
      </c>
      <c r="AO33" s="98">
        <v>96.5</v>
      </c>
      <c r="AP33" s="98">
        <v>98.9</v>
      </c>
      <c r="AQ33" s="98">
        <v>101.1</v>
      </c>
      <c r="AR33" s="98">
        <v>104.2</v>
      </c>
      <c r="AS33" s="98">
        <v>104</v>
      </c>
      <c r="AT33" s="71"/>
      <c r="AV33" s="101" t="s">
        <v>120</v>
      </c>
      <c r="AW33" s="102" t="s">
        <v>75</v>
      </c>
      <c r="AX33" s="152">
        <v>1.1000000000000001</v>
      </c>
      <c r="AY33" s="152">
        <v>-1.9</v>
      </c>
      <c r="AZ33" s="152">
        <v>0</v>
      </c>
      <c r="BA33" s="139">
        <v>-2.2000000000000002</v>
      </c>
      <c r="BB33" s="152">
        <v>-0.2</v>
      </c>
      <c r="BC33" s="152">
        <v>0</v>
      </c>
    </row>
    <row r="34" spans="1:55" ht="18.75" customHeight="1" x14ac:dyDescent="0.25">
      <c r="A34" s="117" t="s">
        <v>76</v>
      </c>
      <c r="B34" s="118" t="s">
        <v>77</v>
      </c>
      <c r="C34" s="105">
        <v>4.1419999999999995</v>
      </c>
      <c r="D34" s="93">
        <v>118.8</v>
      </c>
      <c r="E34" s="93">
        <v>121.3</v>
      </c>
      <c r="F34" s="154">
        <v>121.6</v>
      </c>
      <c r="G34" s="1">
        <v>0.2</v>
      </c>
      <c r="H34" s="2">
        <v>2.4</v>
      </c>
      <c r="S34" s="25" t="s">
        <v>22</v>
      </c>
      <c r="T34" s="32" t="s">
        <v>23</v>
      </c>
      <c r="U34" s="92">
        <v>29.605</v>
      </c>
      <c r="V34" s="107">
        <v>96.6</v>
      </c>
      <c r="W34" s="108">
        <v>97.3</v>
      </c>
      <c r="X34" s="5">
        <v>0.72499999999999998</v>
      </c>
      <c r="Y34" s="3">
        <v>0.2</v>
      </c>
      <c r="Z34" s="4">
        <v>45.767000000000003</v>
      </c>
      <c r="AA34" s="107"/>
      <c r="AB34" s="124"/>
      <c r="AC34" s="117" t="s">
        <v>76</v>
      </c>
      <c r="AD34" s="118" t="s">
        <v>77</v>
      </c>
      <c r="AE34" s="93">
        <v>119.1</v>
      </c>
      <c r="AF34" s="93">
        <v>122</v>
      </c>
      <c r="AG34" s="94">
        <v>123.4</v>
      </c>
      <c r="AH34" s="23">
        <f t="shared" si="0"/>
        <v>121.5</v>
      </c>
      <c r="AI34" s="23">
        <f t="shared" si="1"/>
        <v>1.8050791933713057</v>
      </c>
      <c r="AJ34" s="95"/>
      <c r="AK34" s="95"/>
      <c r="AL34" s="96" t="s">
        <v>76</v>
      </c>
      <c r="AM34" s="97" t="s">
        <v>77</v>
      </c>
      <c r="AN34" s="98">
        <v>119.2</v>
      </c>
      <c r="AO34" s="98">
        <v>117.2</v>
      </c>
      <c r="AP34" s="98">
        <v>122</v>
      </c>
      <c r="AQ34" s="98">
        <v>119.4</v>
      </c>
      <c r="AR34" s="98">
        <v>123</v>
      </c>
      <c r="AS34" s="98">
        <v>120.4</v>
      </c>
      <c r="AT34" s="71"/>
      <c r="AV34" s="96" t="s">
        <v>76</v>
      </c>
      <c r="AW34" s="97" t="s">
        <v>77</v>
      </c>
      <c r="AX34" s="152">
        <v>-0.1</v>
      </c>
      <c r="AY34" s="152">
        <v>1.6</v>
      </c>
      <c r="AZ34" s="152">
        <v>0</v>
      </c>
      <c r="BA34" s="139">
        <v>2.2000000000000002</v>
      </c>
      <c r="BB34" s="152">
        <v>0.3</v>
      </c>
      <c r="BC34" s="152">
        <v>2.5</v>
      </c>
    </row>
    <row r="35" spans="1:55" ht="17.25" customHeight="1" x14ac:dyDescent="0.25">
      <c r="A35" s="117" t="s">
        <v>78</v>
      </c>
      <c r="B35" s="118" t="s">
        <v>79</v>
      </c>
      <c r="C35" s="105">
        <v>15.185</v>
      </c>
      <c r="D35" s="93">
        <v>95.2</v>
      </c>
      <c r="E35" s="93">
        <v>98.2</v>
      </c>
      <c r="F35" s="154">
        <v>98.2</v>
      </c>
      <c r="G35" s="1">
        <v>0</v>
      </c>
      <c r="H35" s="2">
        <v>3.2</v>
      </c>
      <c r="S35" s="25" t="s">
        <v>46</v>
      </c>
      <c r="T35" s="32" t="s">
        <v>47</v>
      </c>
      <c r="U35" s="106">
        <v>0.61499999999999999</v>
      </c>
      <c r="V35" s="107">
        <v>122.4</v>
      </c>
      <c r="W35" s="108">
        <v>121.1</v>
      </c>
      <c r="X35" s="5">
        <v>-1.0620000000000001</v>
      </c>
      <c r="Y35" s="3">
        <v>-8.0000000000000002E-3</v>
      </c>
      <c r="Z35" s="4">
        <v>-1.831</v>
      </c>
      <c r="AA35" s="2">
        <f t="shared" ref="AA35:AA46" si="3">ROUND((X35/V35-1)*100,1)</f>
        <v>-100.9</v>
      </c>
      <c r="AB35" s="124"/>
      <c r="AC35" s="117" t="s">
        <v>78</v>
      </c>
      <c r="AD35" s="118" t="s">
        <v>79</v>
      </c>
      <c r="AE35" s="93">
        <v>97</v>
      </c>
      <c r="AF35" s="93">
        <v>100.2</v>
      </c>
      <c r="AG35" s="94">
        <v>92.9</v>
      </c>
      <c r="AH35" s="23">
        <f t="shared" si="0"/>
        <v>96.7</v>
      </c>
      <c r="AI35" s="23">
        <f t="shared" si="1"/>
        <v>3.7841105405443596</v>
      </c>
      <c r="AJ35" s="95"/>
      <c r="AK35" s="95"/>
      <c r="AL35" s="96" t="s">
        <v>78</v>
      </c>
      <c r="AM35" s="97" t="s">
        <v>79</v>
      </c>
      <c r="AN35" s="98">
        <v>98</v>
      </c>
      <c r="AO35" s="98">
        <v>93</v>
      </c>
      <c r="AP35" s="98">
        <v>99.8</v>
      </c>
      <c r="AQ35" s="98">
        <v>97.9</v>
      </c>
      <c r="AR35" s="98">
        <v>92.7</v>
      </c>
      <c r="AS35" s="98">
        <v>94.3</v>
      </c>
      <c r="AT35" s="71"/>
      <c r="AV35" s="96" t="s">
        <v>78</v>
      </c>
      <c r="AW35" s="97" t="s">
        <v>79</v>
      </c>
      <c r="AX35" s="152">
        <v>-1</v>
      </c>
      <c r="AY35" s="152">
        <v>4.3</v>
      </c>
      <c r="AZ35" s="152">
        <v>0.4</v>
      </c>
      <c r="BA35" s="139">
        <v>2.2999999999999998</v>
      </c>
      <c r="BB35" s="152">
        <v>0.2</v>
      </c>
      <c r="BC35" s="152">
        <v>-1.5</v>
      </c>
    </row>
    <row r="36" spans="1:55" ht="16.5" customHeight="1" x14ac:dyDescent="0.25">
      <c r="A36" s="33" t="s">
        <v>80</v>
      </c>
      <c r="B36" s="21" t="s">
        <v>81</v>
      </c>
      <c r="C36" s="106">
        <v>3.109</v>
      </c>
      <c r="D36" s="93">
        <v>112.6</v>
      </c>
      <c r="E36" s="93">
        <v>111</v>
      </c>
      <c r="F36" s="154">
        <v>110.7</v>
      </c>
      <c r="G36" s="1">
        <v>-0.3</v>
      </c>
      <c r="H36" s="2">
        <v>-1.7</v>
      </c>
      <c r="S36" s="109" t="s">
        <v>48</v>
      </c>
      <c r="T36" s="32" t="s">
        <v>49</v>
      </c>
      <c r="U36" s="106">
        <v>6.4719999999999995</v>
      </c>
      <c r="V36" s="107">
        <v>103.4</v>
      </c>
      <c r="W36" s="108">
        <v>101.5</v>
      </c>
      <c r="X36" s="5">
        <v>-1.8380000000000001</v>
      </c>
      <c r="Y36" s="3">
        <v>-0.11799999999999999</v>
      </c>
      <c r="Z36" s="4">
        <v>-27.001999999999999</v>
      </c>
      <c r="AA36" s="2">
        <f t="shared" si="3"/>
        <v>-101.8</v>
      </c>
      <c r="AB36" s="124"/>
      <c r="AC36" s="33" t="s">
        <v>80</v>
      </c>
      <c r="AD36" s="21" t="s">
        <v>81</v>
      </c>
      <c r="AE36" s="93">
        <v>119.2</v>
      </c>
      <c r="AF36" s="93">
        <v>106.1</v>
      </c>
      <c r="AG36" s="94">
        <v>114.7</v>
      </c>
      <c r="AH36" s="23">
        <f t="shared" si="0"/>
        <v>113.33333333333333</v>
      </c>
      <c r="AI36" s="23">
        <f t="shared" si="1"/>
        <v>5.8730072818677845</v>
      </c>
      <c r="AJ36" s="112"/>
      <c r="AK36" s="112"/>
      <c r="AL36" s="96" t="s">
        <v>80</v>
      </c>
      <c r="AM36" s="97" t="s">
        <v>81</v>
      </c>
      <c r="AN36" s="98">
        <v>118.4</v>
      </c>
      <c r="AO36" s="98">
        <v>109</v>
      </c>
      <c r="AP36" s="98">
        <v>106.2</v>
      </c>
      <c r="AQ36" s="98">
        <v>111.8</v>
      </c>
      <c r="AR36" s="98">
        <v>115.7</v>
      </c>
      <c r="AS36" s="98">
        <v>115.7</v>
      </c>
      <c r="AT36" s="71"/>
      <c r="AV36" s="96" t="s">
        <v>80</v>
      </c>
      <c r="AW36" s="97" t="s">
        <v>81</v>
      </c>
      <c r="AX36" s="152">
        <v>0.7</v>
      </c>
      <c r="AY36" s="152">
        <v>9.4</v>
      </c>
      <c r="AZ36" s="152">
        <v>-0.1</v>
      </c>
      <c r="BA36" s="139">
        <v>-5.0999999999999996</v>
      </c>
      <c r="BB36" s="152">
        <v>-0.9</v>
      </c>
      <c r="BC36" s="152">
        <v>-0.9</v>
      </c>
    </row>
    <row r="37" spans="1:55" ht="18.75" customHeight="1" x14ac:dyDescent="0.25">
      <c r="A37" s="20" t="s">
        <v>82</v>
      </c>
      <c r="B37" s="21" t="s">
        <v>83</v>
      </c>
      <c r="C37" s="106">
        <v>1.998</v>
      </c>
      <c r="D37" s="93">
        <v>83.4</v>
      </c>
      <c r="E37" s="93">
        <v>93.8</v>
      </c>
      <c r="F37" s="154">
        <v>94.6</v>
      </c>
      <c r="G37" s="1">
        <v>0.9</v>
      </c>
      <c r="H37" s="2">
        <v>13.4</v>
      </c>
      <c r="S37" s="110" t="s">
        <v>61</v>
      </c>
      <c r="T37" s="30" t="s">
        <v>62</v>
      </c>
      <c r="U37" s="105">
        <v>25.359000000000002</v>
      </c>
      <c r="V37" s="107">
        <v>115.6</v>
      </c>
      <c r="W37" s="108">
        <v>114.1</v>
      </c>
      <c r="X37" s="5">
        <v>-1.298</v>
      </c>
      <c r="Y37" s="3">
        <v>-0.36599999999999999</v>
      </c>
      <c r="Z37" s="4">
        <v>-83.753</v>
      </c>
      <c r="AA37" s="2">
        <f t="shared" si="3"/>
        <v>-101.1</v>
      </c>
      <c r="AB37" s="124"/>
      <c r="AC37" s="20" t="s">
        <v>82</v>
      </c>
      <c r="AD37" s="21" t="s">
        <v>83</v>
      </c>
      <c r="AE37" s="93">
        <v>94</v>
      </c>
      <c r="AF37" s="93">
        <v>96.8</v>
      </c>
      <c r="AG37" s="94">
        <v>91.9</v>
      </c>
      <c r="AH37" s="23">
        <f t="shared" si="0"/>
        <v>94.233333333333348</v>
      </c>
      <c r="AI37" s="23">
        <f t="shared" si="1"/>
        <v>2.608757561725116</v>
      </c>
      <c r="AJ37" s="95"/>
      <c r="AK37" s="95"/>
      <c r="AL37" s="96" t="s">
        <v>82</v>
      </c>
      <c r="AM37" s="97" t="s">
        <v>83</v>
      </c>
      <c r="AN37" s="98">
        <v>93.9</v>
      </c>
      <c r="AO37" s="98">
        <v>80.400000000000006</v>
      </c>
      <c r="AP37" s="98">
        <v>96</v>
      </c>
      <c r="AQ37" s="98">
        <v>85</v>
      </c>
      <c r="AR37" s="98">
        <v>90.9</v>
      </c>
      <c r="AS37" s="98">
        <v>84.2</v>
      </c>
      <c r="AT37" s="71"/>
      <c r="AV37" s="96" t="s">
        <v>82</v>
      </c>
      <c r="AW37" s="97" t="s">
        <v>83</v>
      </c>
      <c r="AX37" s="152">
        <v>0.1</v>
      </c>
      <c r="AY37" s="152">
        <v>16.899999999999999</v>
      </c>
      <c r="AZ37" s="152">
        <v>0.8</v>
      </c>
      <c r="BA37" s="152">
        <v>13.9</v>
      </c>
      <c r="BB37" s="152">
        <v>1.1000000000000001</v>
      </c>
      <c r="BC37" s="152">
        <v>9.1</v>
      </c>
    </row>
    <row r="38" spans="1:55" ht="21" customHeight="1" x14ac:dyDescent="0.25">
      <c r="A38" s="20" t="s">
        <v>84</v>
      </c>
      <c r="B38" s="21" t="s">
        <v>85</v>
      </c>
      <c r="C38" s="106">
        <v>0.92199999999999993</v>
      </c>
      <c r="D38" s="93">
        <v>131.30000000000001</v>
      </c>
      <c r="E38" s="93">
        <v>141.9</v>
      </c>
      <c r="F38" s="154">
        <v>141.9</v>
      </c>
      <c r="G38" s="1">
        <v>0</v>
      </c>
      <c r="H38" s="2">
        <v>8.1</v>
      </c>
      <c r="S38" s="110" t="s">
        <v>71</v>
      </c>
      <c r="T38" s="30" t="s">
        <v>72</v>
      </c>
      <c r="U38" s="105">
        <v>6.5239999999999991</v>
      </c>
      <c r="V38" s="107">
        <v>98.4</v>
      </c>
      <c r="W38" s="108">
        <v>97.2</v>
      </c>
      <c r="X38" s="5">
        <v>-1.22</v>
      </c>
      <c r="Y38" s="3">
        <v>-7.4999999999999997E-2</v>
      </c>
      <c r="Z38" s="4">
        <v>-17.161999999999999</v>
      </c>
      <c r="AA38" s="2">
        <f t="shared" si="3"/>
        <v>-101.2</v>
      </c>
      <c r="AB38" s="125"/>
      <c r="AC38" s="20" t="s">
        <v>84</v>
      </c>
      <c r="AD38" s="21" t="s">
        <v>85</v>
      </c>
      <c r="AE38" s="93">
        <v>103.2</v>
      </c>
      <c r="AF38" s="93">
        <v>157.1</v>
      </c>
      <c r="AG38" s="94">
        <v>138.9</v>
      </c>
      <c r="AH38" s="23">
        <f t="shared" si="0"/>
        <v>133.06666666666669</v>
      </c>
      <c r="AI38" s="23">
        <f t="shared" si="1"/>
        <v>20.605759288951948</v>
      </c>
      <c r="AJ38" s="95"/>
      <c r="AK38" s="95"/>
      <c r="AL38" s="96" t="s">
        <v>84</v>
      </c>
      <c r="AM38" s="97" t="s">
        <v>85</v>
      </c>
      <c r="AN38" s="98">
        <v>102.9</v>
      </c>
      <c r="AO38" s="98">
        <v>92.3</v>
      </c>
      <c r="AP38" s="98">
        <v>157.1</v>
      </c>
      <c r="AQ38" s="98">
        <v>150.1</v>
      </c>
      <c r="AR38" s="98">
        <v>139.5</v>
      </c>
      <c r="AS38" s="98">
        <v>129.4</v>
      </c>
      <c r="AT38" s="71"/>
      <c r="AV38" s="96" t="s">
        <v>84</v>
      </c>
      <c r="AW38" s="97" t="s">
        <v>85</v>
      </c>
      <c r="AX38" s="152">
        <v>0.3</v>
      </c>
      <c r="AY38" s="152">
        <v>11.8</v>
      </c>
      <c r="AZ38" s="152">
        <v>0</v>
      </c>
      <c r="BA38" s="152">
        <v>4.7</v>
      </c>
      <c r="BB38" s="152">
        <v>-0.4</v>
      </c>
      <c r="BC38" s="152">
        <v>7.3</v>
      </c>
    </row>
    <row r="39" spans="1:55" ht="21" customHeight="1" x14ac:dyDescent="0.25">
      <c r="A39" s="20" t="s">
        <v>86</v>
      </c>
      <c r="B39" s="21" t="s">
        <v>87</v>
      </c>
      <c r="C39" s="106">
        <v>1.5270000000000001</v>
      </c>
      <c r="D39" s="93">
        <v>110.9</v>
      </c>
      <c r="E39" s="93">
        <v>109.1</v>
      </c>
      <c r="F39" s="154">
        <v>111.9</v>
      </c>
      <c r="G39" s="1">
        <v>2.6</v>
      </c>
      <c r="H39" s="2">
        <v>0.9</v>
      </c>
      <c r="S39" s="109" t="s">
        <v>76</v>
      </c>
      <c r="T39" s="32" t="s">
        <v>77</v>
      </c>
      <c r="U39" s="106">
        <v>4.1419999999999995</v>
      </c>
      <c r="V39" s="107">
        <v>118.8</v>
      </c>
      <c r="W39" s="108">
        <v>121.6</v>
      </c>
      <c r="X39" s="5">
        <v>2.4</v>
      </c>
      <c r="Y39" s="3">
        <v>0.112</v>
      </c>
      <c r="Z39" s="4">
        <v>25.629000000000001</v>
      </c>
      <c r="AA39" s="2">
        <f t="shared" si="3"/>
        <v>-98</v>
      </c>
      <c r="AB39" s="126"/>
      <c r="AC39" s="20" t="s">
        <v>86</v>
      </c>
      <c r="AD39" s="21" t="s">
        <v>87</v>
      </c>
      <c r="AE39" s="93">
        <v>95.2</v>
      </c>
      <c r="AF39" s="93">
        <v>118.5</v>
      </c>
      <c r="AG39" s="94">
        <v>118.2</v>
      </c>
      <c r="AH39" s="23">
        <f t="shared" si="0"/>
        <v>110.63333333333333</v>
      </c>
      <c r="AI39" s="23">
        <f t="shared" si="1"/>
        <v>12.08180212226004</v>
      </c>
      <c r="AJ39" s="95"/>
      <c r="AK39" s="95"/>
      <c r="AL39" s="96" t="s">
        <v>86</v>
      </c>
      <c r="AM39" s="97" t="s">
        <v>87</v>
      </c>
      <c r="AN39" s="98">
        <v>89.5</v>
      </c>
      <c r="AO39" s="98">
        <v>90.3</v>
      </c>
      <c r="AP39" s="98">
        <v>118.4</v>
      </c>
      <c r="AQ39" s="98">
        <v>121</v>
      </c>
      <c r="AR39" s="98">
        <v>113.3</v>
      </c>
      <c r="AS39" s="98">
        <v>114.4</v>
      </c>
      <c r="AT39" s="71"/>
      <c r="AV39" s="96" t="s">
        <v>86</v>
      </c>
      <c r="AW39" s="97" t="s">
        <v>87</v>
      </c>
      <c r="AX39" s="152">
        <v>6.4</v>
      </c>
      <c r="AY39" s="152">
        <v>5.4</v>
      </c>
      <c r="AZ39" s="152">
        <v>0.1</v>
      </c>
      <c r="BA39" s="152">
        <v>-2.1</v>
      </c>
      <c r="BB39" s="152">
        <v>4.3</v>
      </c>
      <c r="BC39" s="152">
        <v>3.3</v>
      </c>
    </row>
    <row r="40" spans="1:55" ht="16.5" customHeight="1" x14ac:dyDescent="0.25">
      <c r="A40" s="33" t="s">
        <v>88</v>
      </c>
      <c r="B40" s="21" t="s">
        <v>89</v>
      </c>
      <c r="C40" s="106">
        <v>4.5419999999999998</v>
      </c>
      <c r="D40" s="93">
        <v>104.9</v>
      </c>
      <c r="E40" s="93">
        <v>104.3</v>
      </c>
      <c r="F40" s="154">
        <v>104.6</v>
      </c>
      <c r="G40" s="1">
        <v>0.3</v>
      </c>
      <c r="H40" s="2">
        <v>-0.3</v>
      </c>
      <c r="S40" s="25" t="s">
        <v>78</v>
      </c>
      <c r="T40" s="32" t="s">
        <v>79</v>
      </c>
      <c r="U40" s="106">
        <v>15.185</v>
      </c>
      <c r="V40" s="107">
        <v>95.2</v>
      </c>
      <c r="W40" s="108">
        <v>98.2</v>
      </c>
      <c r="X40" s="5">
        <v>3.1509999999999998</v>
      </c>
      <c r="Y40" s="3">
        <v>0.438</v>
      </c>
      <c r="Z40" s="4">
        <v>100.229</v>
      </c>
      <c r="AA40" s="2">
        <f t="shared" si="3"/>
        <v>-96.7</v>
      </c>
      <c r="AB40" s="127"/>
      <c r="AC40" s="33" t="s">
        <v>88</v>
      </c>
      <c r="AD40" s="21" t="s">
        <v>89</v>
      </c>
      <c r="AE40" s="93">
        <v>94.3</v>
      </c>
      <c r="AF40" s="93">
        <v>110.5</v>
      </c>
      <c r="AG40" s="94">
        <v>110.3</v>
      </c>
      <c r="AH40" s="23">
        <f t="shared" si="0"/>
        <v>105.03333333333335</v>
      </c>
      <c r="AI40" s="23">
        <f t="shared" si="1"/>
        <v>8.8504067493185943</v>
      </c>
      <c r="AJ40" s="112"/>
      <c r="AK40" s="112"/>
      <c r="AL40" s="96" t="s">
        <v>88</v>
      </c>
      <c r="AM40" s="97" t="s">
        <v>89</v>
      </c>
      <c r="AN40" s="98">
        <v>93.5</v>
      </c>
      <c r="AO40" s="98">
        <v>95.8</v>
      </c>
      <c r="AP40" s="98">
        <v>110.4</v>
      </c>
      <c r="AQ40" s="98">
        <v>109.8</v>
      </c>
      <c r="AR40" s="98">
        <v>110</v>
      </c>
      <c r="AS40" s="98">
        <v>109.9</v>
      </c>
      <c r="AT40" s="71"/>
      <c r="AV40" s="96" t="s">
        <v>88</v>
      </c>
      <c r="AW40" s="97" t="s">
        <v>89</v>
      </c>
      <c r="AX40" s="152">
        <v>0.9</v>
      </c>
      <c r="AY40" s="152">
        <v>-1.6</v>
      </c>
      <c r="AZ40" s="152">
        <v>0.1</v>
      </c>
      <c r="BA40" s="152">
        <v>0.6</v>
      </c>
      <c r="BB40" s="152">
        <v>0.3</v>
      </c>
      <c r="BC40" s="152">
        <v>0.4</v>
      </c>
    </row>
    <row r="41" spans="1:55" ht="17.25" customHeight="1" x14ac:dyDescent="0.25">
      <c r="A41" s="33" t="s">
        <v>90</v>
      </c>
      <c r="B41" s="21" t="s">
        <v>91</v>
      </c>
      <c r="C41" s="128">
        <v>100</v>
      </c>
      <c r="D41" s="93">
        <v>104</v>
      </c>
      <c r="E41" s="93">
        <v>104.9</v>
      </c>
      <c r="F41" s="100">
        <v>104.4</v>
      </c>
      <c r="G41" s="1">
        <v>-0.5</v>
      </c>
      <c r="H41" s="2">
        <v>0.4</v>
      </c>
      <c r="S41" s="25" t="s">
        <v>80</v>
      </c>
      <c r="T41" s="32" t="s">
        <v>81</v>
      </c>
      <c r="U41" s="106">
        <v>3.109</v>
      </c>
      <c r="V41" s="107">
        <v>112.6</v>
      </c>
      <c r="W41" s="108">
        <v>110.7</v>
      </c>
      <c r="X41" s="5">
        <v>-1.6870000000000001</v>
      </c>
      <c r="Y41" s="3">
        <v>-5.7000000000000002E-2</v>
      </c>
      <c r="Z41" s="4">
        <v>-13.042999999999999</v>
      </c>
      <c r="AA41" s="2">
        <f t="shared" si="3"/>
        <v>-101.5</v>
      </c>
      <c r="AB41" s="129"/>
      <c r="AC41" s="33" t="s">
        <v>90</v>
      </c>
      <c r="AD41" s="21" t="s">
        <v>91</v>
      </c>
      <c r="AE41" s="93">
        <v>96.4</v>
      </c>
      <c r="AF41" s="93">
        <v>107.5</v>
      </c>
      <c r="AG41" s="94">
        <v>105</v>
      </c>
      <c r="AH41" s="23">
        <f t="shared" si="0"/>
        <v>102.96666666666665</v>
      </c>
      <c r="AI41" s="23">
        <f t="shared" si="1"/>
        <v>5.6548950110831226</v>
      </c>
      <c r="AJ41" s="112"/>
      <c r="AK41" s="112"/>
      <c r="AL41" s="96" t="s">
        <v>90</v>
      </c>
      <c r="AM41" s="97" t="s">
        <v>91</v>
      </c>
      <c r="AN41" s="98">
        <v>96.8</v>
      </c>
      <c r="AO41" s="98">
        <v>95.3</v>
      </c>
      <c r="AP41" s="98">
        <v>107.9</v>
      </c>
      <c r="AQ41" s="98">
        <v>108.4</v>
      </c>
      <c r="AR41" s="98">
        <v>105.5</v>
      </c>
      <c r="AS41" s="98">
        <v>103.9</v>
      </c>
      <c r="AT41" s="71"/>
      <c r="AV41" s="96" t="s">
        <v>90</v>
      </c>
      <c r="AW41" s="97" t="s">
        <v>91</v>
      </c>
      <c r="AX41" s="152">
        <v>-0.4</v>
      </c>
      <c r="AY41" s="152">
        <v>1.2</v>
      </c>
      <c r="AZ41" s="152">
        <v>-0.4</v>
      </c>
      <c r="BA41" s="152">
        <v>-0.8</v>
      </c>
      <c r="BB41" s="152">
        <v>-0.5</v>
      </c>
      <c r="BC41" s="152">
        <v>1.1000000000000001</v>
      </c>
    </row>
    <row r="42" spans="1:55" ht="16.5" customHeight="1" x14ac:dyDescent="0.2">
      <c r="A42" s="130"/>
      <c r="B42" s="41" t="s">
        <v>118</v>
      </c>
      <c r="C42" s="111">
        <v>100</v>
      </c>
      <c r="D42" s="93">
        <v>104.8</v>
      </c>
      <c r="E42" s="93">
        <v>105.2</v>
      </c>
      <c r="F42" s="100">
        <v>105.1</v>
      </c>
      <c r="G42" s="1">
        <v>-0.1</v>
      </c>
      <c r="H42" s="2">
        <v>0.3</v>
      </c>
      <c r="S42" s="25" t="s">
        <v>82</v>
      </c>
      <c r="T42" s="32" t="s">
        <v>83</v>
      </c>
      <c r="U42" s="106">
        <v>1.998</v>
      </c>
      <c r="V42" s="107">
        <v>83.4</v>
      </c>
      <c r="W42" s="108">
        <v>94.6</v>
      </c>
      <c r="X42" s="5">
        <v>13.429</v>
      </c>
      <c r="Y42" s="3">
        <v>0.215</v>
      </c>
      <c r="Z42" s="4">
        <v>49.198999999999998</v>
      </c>
      <c r="AA42" s="2">
        <f t="shared" si="3"/>
        <v>-83.9</v>
      </c>
      <c r="AB42" s="131"/>
      <c r="AC42" s="132"/>
      <c r="AD42" s="133"/>
      <c r="AE42" s="134"/>
      <c r="AF42" s="134"/>
      <c r="AG42" s="134"/>
      <c r="AH42" s="23" t="e">
        <f>AVERAGE(#REF!)</f>
        <v>#REF!</v>
      </c>
      <c r="AI42" s="23" t="e">
        <f>STDEV(#REF!)/AH42*100</f>
        <v>#REF!</v>
      </c>
      <c r="AJ42" s="95"/>
      <c r="AK42" s="95"/>
      <c r="AX42" s="145"/>
      <c r="AY42" s="145"/>
      <c r="AZ42" s="145"/>
      <c r="BA42" s="145"/>
      <c r="BB42" s="145"/>
      <c r="BC42" s="145"/>
    </row>
    <row r="43" spans="1:55" ht="15" customHeight="1" x14ac:dyDescent="0.2">
      <c r="C43" s="135"/>
      <c r="S43" s="109" t="s">
        <v>84</v>
      </c>
      <c r="T43" s="32" t="s">
        <v>85</v>
      </c>
      <c r="U43" s="106">
        <v>0.92199999999999993</v>
      </c>
      <c r="V43" s="107">
        <v>131.30000000000001</v>
      </c>
      <c r="W43" s="108">
        <v>141.9</v>
      </c>
      <c r="X43" s="5">
        <v>8.0730000000000004</v>
      </c>
      <c r="Y43" s="3">
        <v>9.4E-2</v>
      </c>
      <c r="Z43" s="4">
        <v>21.51</v>
      </c>
      <c r="AA43" s="2">
        <f t="shared" si="3"/>
        <v>-93.9</v>
      </c>
      <c r="AB43" s="131"/>
      <c r="AH43" s="23" t="e">
        <f>AVERAGE(#REF!)</f>
        <v>#REF!</v>
      </c>
      <c r="AI43" s="23" t="e">
        <f>STDEV(#REF!)/AH43*100</f>
        <v>#REF!</v>
      </c>
      <c r="AJ43" s="95"/>
      <c r="AK43" s="95"/>
    </row>
    <row r="44" spans="1:55" ht="21" customHeight="1" x14ac:dyDescent="0.2">
      <c r="C44" s="135"/>
      <c r="S44" s="109" t="s">
        <v>86</v>
      </c>
      <c r="T44" s="32" t="s">
        <v>87</v>
      </c>
      <c r="U44" s="106">
        <v>1.5270000000000001</v>
      </c>
      <c r="V44" s="107">
        <v>110.9</v>
      </c>
      <c r="W44" s="108">
        <v>111.9</v>
      </c>
      <c r="X44" s="5">
        <v>0.90200000000000002</v>
      </c>
      <c r="Y44" s="3">
        <v>1.4999999999999999E-2</v>
      </c>
      <c r="Z44" s="4">
        <v>3.4319999999999999</v>
      </c>
      <c r="AA44" s="2">
        <f t="shared" si="3"/>
        <v>-99.2</v>
      </c>
      <c r="AB44" s="127"/>
      <c r="AH44" s="134"/>
      <c r="AI44" s="134"/>
      <c r="AJ44" s="43"/>
      <c r="AK44" s="43"/>
    </row>
    <row r="45" spans="1:55" ht="12.75" customHeight="1" x14ac:dyDescent="0.2">
      <c r="C45" s="135"/>
      <c r="S45" s="25" t="s">
        <v>88</v>
      </c>
      <c r="T45" s="26" t="s">
        <v>89</v>
      </c>
      <c r="U45" s="111">
        <v>4.5419999999999998</v>
      </c>
      <c r="V45" s="107">
        <v>104.9</v>
      </c>
      <c r="W45" s="108">
        <v>104.6</v>
      </c>
      <c r="X45" s="5">
        <v>-0.28599999999999998</v>
      </c>
      <c r="Y45" s="3">
        <v>-1.2999999999999999E-2</v>
      </c>
      <c r="Z45" s="4">
        <v>-2.9750000000000001</v>
      </c>
      <c r="AA45" s="2">
        <f t="shared" si="3"/>
        <v>-100.3</v>
      </c>
      <c r="AB45" s="127"/>
      <c r="BB45" s="137"/>
    </row>
    <row r="46" spans="1:55" ht="18.75" customHeight="1" x14ac:dyDescent="0.2">
      <c r="S46" s="25" t="s">
        <v>90</v>
      </c>
      <c r="T46" s="114" t="s">
        <v>91</v>
      </c>
      <c r="U46" s="115">
        <v>100</v>
      </c>
      <c r="V46" s="107">
        <v>104</v>
      </c>
      <c r="W46" s="108">
        <v>104.4</v>
      </c>
      <c r="X46" s="5">
        <v>0.4</v>
      </c>
      <c r="Y46" s="4">
        <v>0.43699999999999994</v>
      </c>
      <c r="Z46" s="6">
        <v>100.00000000000003</v>
      </c>
      <c r="AA46" s="2">
        <f t="shared" si="3"/>
        <v>-99.6</v>
      </c>
      <c r="AB46" s="127"/>
      <c r="BB46" s="173"/>
      <c r="BC46" s="173"/>
    </row>
    <row r="47" spans="1:55" ht="18" x14ac:dyDescent="0.25">
      <c r="S47" s="138"/>
      <c r="T47" s="174"/>
      <c r="U47" s="174"/>
      <c r="V47" s="174"/>
      <c r="W47" s="174"/>
      <c r="X47" s="174"/>
      <c r="Y47" s="174"/>
      <c r="Z47" s="174"/>
    </row>
  </sheetData>
  <sheetProtection formatCells="0"/>
  <mergeCells count="62">
    <mergeCell ref="Z28:Z33"/>
    <mergeCell ref="AX4:AY4"/>
    <mergeCell ref="AZ4:BA4"/>
    <mergeCell ref="BB4:BC4"/>
    <mergeCell ref="Y5:Y10"/>
    <mergeCell ref="Z5:Z10"/>
    <mergeCell ref="U5:U10"/>
    <mergeCell ref="V5:V10"/>
    <mergeCell ref="W5:W10"/>
    <mergeCell ref="X5:X10"/>
    <mergeCell ref="S5:S10"/>
    <mergeCell ref="T5:T10"/>
    <mergeCell ref="A3:H3"/>
    <mergeCell ref="A4:A5"/>
    <mergeCell ref="B4:B5"/>
    <mergeCell ref="C4:C5"/>
    <mergeCell ref="D4:F4"/>
    <mergeCell ref="G4:H4"/>
    <mergeCell ref="AV1:BC1"/>
    <mergeCell ref="E2:H2"/>
    <mergeCell ref="S2:W2"/>
    <mergeCell ref="X2:Z2"/>
    <mergeCell ref="AC2:AG2"/>
    <mergeCell ref="AL2:AS2"/>
    <mergeCell ref="AV2:BC2"/>
    <mergeCell ref="C2:D2"/>
    <mergeCell ref="A1:E1"/>
    <mergeCell ref="F1:H1"/>
    <mergeCell ref="AC1:AG1"/>
    <mergeCell ref="AL1:AS1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2019</vt:lpstr>
      <vt:lpstr>الرقم القياسي للعراق لاشهر 2019</vt:lpstr>
      <vt:lpstr>الرقم القياسي لشهر كانون2 2019</vt:lpstr>
      <vt:lpstr>'الرقم القياسي لشهر كانون2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2019-03-31T06:27:56Z</dcterms:modified>
</cp:coreProperties>
</file>